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36" documentId="120_S{2AC9BD13-BADA-5192-A53E-5A8FF88502F6}" xr6:coauthVersionLast="47" xr6:coauthVersionMax="47" xr10:uidLastSave="{8314F5DD-8150-419C-9679-3F72A7B4391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<sst xmlns="http://schemas.openxmlformats.org/spreadsheetml/2006/main" count="180296" uniqueCount="39133">
  <si>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</si>
  <si>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</si>
  <si>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</si>
  <si>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</si>
  <si>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</si>
  <si>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</si>
  <si>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</si>
  <si>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</si>
  <si>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</si>
  <si>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</si>
  <si>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</si>
  <si>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</si>
  <si>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</si>
  <si>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</si>
  <si>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</si>
  <si>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</si>
  <si>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</si>
  <si>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</si>
  <si>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</si>
  <si>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</si>
  <si>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</si>
  <si>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</si>
  <si>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</si>
  <si>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</si>
  <si>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</si>
  <si>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</si>
  <si>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</si>
  <si>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</si>
  <si>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</si>
  <si>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</si>
  <si>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</si>
  <si>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</si>
  <si>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</si>
  <si>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</si>
  <si>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</si>
  <si>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</si>
  <si>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</si>
  <si>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</si>
  <si>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</si>
  <si>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</si>
  <si>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</si>
  <si>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</si>
  <si>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</si>
  <si>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</si>
  <si>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</si>
  <si>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</si>
  <si>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</si>
  <si>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</si>
  <si>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</si>
  <si>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</si>
  <si>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</si>
  <si>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</si>
  <si>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</si>
  <si>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</si>
  <si>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</si>
  <si>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</si>
  <si>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</si>
  <si>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</si>
  <si>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</si>
  <si>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</si>
  <si>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</si>
  <si>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</si>
  <si>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</si>
  <si>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</si>
  <si>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</si>
  <si>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</si>
  <si>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</si>
  <si>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</si>
  <si>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</si>
  <si>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</si>
  <si>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</si>
  <si>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</si>
  <si>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</si>
  <si>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</si>
  <si>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</si>
  <si>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</si>
  <si>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</si>
  <si>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</si>
  <si>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</si>
  <si>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</si>
  <si>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</si>
  <si>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</si>
  <si>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</si>
  <si>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</si>
  <si>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</si>
  <si>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</si>
  <si>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</si>
  <si>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</si>
  <si>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</si>
  <si>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</si>
  <si>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</si>
  <si>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</si>
  <si>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</si>
  <si>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</si>
  <si>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</si>
  <si>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</si>
  <si>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</si>
  <si>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</si>
  <si>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</si>
  <si>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</si>
  <si>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</si>
  <si>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</si>
  <si>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</si>
  <si>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</si>
  <si>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</si>
  <si>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</si>
  <si>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</si>
  <si>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</si>
  <si>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</si>
  <si>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</si>
  <si>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</si>
  <si>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</si>
  <si>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</si>
  <si>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</si>
  <si>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</si>
  <si>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</si>
  <si>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</si>
  <si>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</si>
  <si>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</si>
  <si>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</si>
  <si>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</si>
  <si>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</si>
  <si>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</si>
  <si>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</si>
  <si>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</si>
  <si>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</si>
  <si>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</si>
  <si>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</si>
  <si>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</si>
  <si>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</si>
  <si>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</si>
  <si>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</si>
  <si>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</si>
  <si>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</si>
  <si>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</si>
  <si>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</si>
  <si>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</si>
  <si>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</si>
  <si>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</si>
  <si>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</si>
  <si>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</si>
  <si>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</si>
  <si>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</si>
  <si>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</si>
  <si>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</si>
  <si>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</si>
  <si>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</si>
  <si>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</si>
  <si>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</si>
  <si>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</si>
  <si>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</si>
  <si>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</si>
  <si>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</si>
  <si>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</si>
  <si>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</si>
  <si>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</si>
  <si>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</si>
  <si>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</si>
  <si>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</si>
  <si>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</si>
  <si>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</si>
  <si>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</si>
  <si>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</si>
  <si>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</si>
  <si>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</si>
  <si>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</si>
  <si>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</si>
  <si>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</si>
  <si>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</si>
  <si>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</si>
  <si>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</si>
  <si>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</si>
  <si>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</si>
  <si>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</si>
  <si>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</si>
  <si>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</si>
  <si>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</si>
  <si>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</si>
  <si>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</si>
  <si>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</si>
  <si>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</si>
  <si>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</si>
  <si>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</si>
  <si>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</si>
  <si>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</si>
  <si>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</si>
  <si>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</si>
  <si>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</si>
  <si>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</si>
  <si>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</si>
  <si>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</si>
  <si>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</si>
  <si>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</si>
  <si>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</si>
  <si>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</si>
  <si>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</si>
  <si>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</si>
  <si>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</si>
  <si>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</si>
  <si>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</si>
  <si>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</si>
  <si>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</si>
  <si>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</si>
  <si>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</si>
  <si>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</si>
  <si>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</si>
  <si>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</si>
  <si>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</si>
  <si>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</si>
  <si>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</si>
  <si>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</si>
  <si>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</si>
  <si>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</si>
  <si>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</si>
  <si>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</si>
  <si>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</si>
  <si>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</si>
  <si>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</si>
  <si>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</si>
  <si>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</si>
  <si>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</si>
  <si>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</si>
  <si>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</si>
  <si>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</si>
  <si>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</si>
  <si>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</si>
  <si>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</si>
  <si>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</si>
  <si>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</si>
  <si>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</si>
  <si>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</si>
  <si>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</si>
  <si>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</si>
  <si>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</si>
  <si>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</si>
  <si>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</si>
  <si>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</si>
  <si>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</si>
  <si>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</si>
  <si>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</si>
  <si>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</si>
  <si>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</si>
  <si>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</si>
  <si>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</si>
  <si>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</si>
  <si>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</si>
  <si>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</si>
  <si>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</si>
  <si>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</si>
  <si>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</si>
  <si>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</si>
  <si>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</si>
  <si>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</si>
  <si>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</si>
  <si>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</si>
  <si>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</si>
  <si>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</si>
  <si>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</si>
  <si>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</si>
  <si>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</si>
  <si>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</si>
  <si>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</si>
  <si>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</si>
  <si>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</si>
  <si>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</si>
  <si>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</si>
  <si>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</si>
  <si>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</si>
  <si>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</si>
  <si>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</si>
  <si>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</si>
  <si>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</si>
  <si>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</si>
  <si>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</si>
  <si>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</si>
  <si>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</si>
  <si>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</si>
  <si>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</si>
  <si>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</si>
  <si>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</si>
  <si>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</si>
  <si>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</si>
  <si>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</si>
  <si>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</si>
  <si>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</si>
  <si>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</si>
  <si>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</si>
  <si>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</si>
  <si>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</si>
  <si>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</si>
  <si>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</si>
  <si>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</si>
  <si>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</si>
  <si>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</si>
  <si>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</si>
  <si>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</si>
  <si>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</si>
  <si>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</si>
  <si>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</si>
  <si>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</si>
  <si>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</si>
  <si>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</si>
  <si>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</si>
  <si>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</si>
  <si>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</si>
  <si>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</si>
  <si>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</si>
  <si>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</si>
  <si>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</si>
  <si>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</si>
  <si>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</si>
  <si>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</si>
  <si>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</si>
  <si>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</si>
  <si>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</si>
  <si>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</si>
  <si>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</si>
  <si>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</si>
  <si>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</si>
  <si>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</si>
  <si>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</si>
  <si>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</si>
  <si>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</si>
  <si>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</si>
  <si>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</si>
  <si>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</si>
  <si>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</si>
  <si>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</si>
  <si>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</si>
  <si>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</si>
  <si>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</si>
  <si>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</si>
  <si>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</si>
  <si>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</si>
  <si>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</si>
  <si>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</si>
  <si>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</si>
  <si>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</si>
  <si>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</si>
  <si>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</si>
  <si>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</si>
  <si>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</si>
  <si>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</si>
  <si>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</si>
  <si>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</si>
  <si>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</si>
  <si>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</si>
  <si>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</si>
  <si>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</si>
  <si>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</si>
  <si>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</si>
  <si>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</si>
  <si>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</si>
  <si>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</si>
  <si>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</si>
  <si>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</si>
  <si>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</si>
  <si>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</si>
  <si>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</si>
  <si>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</si>
  <si>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</si>
  <si>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</si>
  <si>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</si>
  <si>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</si>
  <si>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</si>
  <si>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</si>
  <si>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</si>
  <si>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</si>
  <si>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</si>
  <si>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</si>
  <si>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</si>
  <si>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</si>
  <si>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</si>
  <si>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</si>
  <si>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</si>
  <si>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</si>
  <si>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</si>
  <si>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</si>
  <si>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</si>
  <si>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</si>
  <si>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</si>
  <si>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</si>
  <si>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</si>
  <si>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</si>
  <si>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</si>
  <si>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</si>
  <si>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</si>
  <si>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</si>
  <si>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</si>
  <si>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</si>
  <si>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</si>
  <si>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</si>
  <si>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</si>
  <si>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</si>
  <si>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</si>
  <si>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</si>
  <si>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</si>
  <si>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</si>
  <si>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</si>
  <si>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</si>
  <si>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</si>
  <si>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</si>
  <si>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</si>
  <si>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</si>
  <si>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</si>
  <si>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</si>
  <si>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</si>
  <si>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</si>
  <si>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</si>
  <si>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</si>
  <si>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</si>
  <si>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</si>
  <si>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</si>
  <si>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</si>
  <si>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</si>
  <si>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</si>
  <si>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</si>
  <si>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</si>
  <si>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</si>
  <si>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</si>
  <si>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</si>
  <si>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</si>
  <si>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</si>
  <si>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</si>
  <si>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</si>
  <si>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</si>
  <si>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</si>
  <si>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</si>
  <si>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</si>
  <si>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</si>
  <si>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</si>
  <si>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</si>
  <si>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</si>
  <si>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</si>
  <si>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</si>
  <si>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</si>
  <si>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</si>
  <si>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</si>
  <si>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</si>
  <si>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</si>
  <si>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</si>
  <si>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</si>
  <si>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</si>
  <si>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</si>
  <si>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</si>
  <si>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</si>
  <si>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</si>
  <si>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</si>
  <si>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</si>
  <si>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</si>
  <si>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</si>
  <si>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</si>
  <si>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</si>
  <si>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</si>
  <si>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</si>
  <si>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</si>
  <si>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</si>
  <si>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</si>
  <si>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</si>
  <si>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</si>
  <si>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</si>
  <si>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</si>
  <si>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</si>
  <si>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</si>
  <si>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</si>
  <si>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</si>
  <si>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</si>
  <si>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</si>
  <si>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</si>
  <si>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</si>
  <si>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</si>
  <si>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</si>
  <si>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</si>
  <si>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</si>
  <si>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</si>
  <si>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</si>
  <si>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</si>
  <si>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</si>
  <si>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</si>
  <si>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</si>
  <si>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</si>
  <si>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</si>
  <si>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</si>
  <si>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</si>
  <si>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</si>
  <si>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</si>
  <si>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</si>
  <si>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</si>
  <si>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</si>
  <si>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</si>
  <si>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</si>
  <si>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</si>
  <si>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</si>
  <si>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</si>
  <si>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</si>
  <si>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</si>
  <si>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</si>
  <si>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</si>
  <si>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</si>
  <si>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</si>
  <si>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</si>
  <si>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</si>
  <si>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</si>
  <si>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</si>
  <si>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</si>
  <si>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</si>
  <si>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</si>
  <si>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</si>
  <si>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</si>
  <si>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</si>
  <si>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</si>
  <si>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</si>
  <si>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</si>
  <si>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</si>
  <si>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</si>
  <si>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</si>
  <si>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</si>
  <si>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</si>
  <si>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</si>
  <si>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</si>
  <si>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</si>
  <si>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</si>
  <si>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</si>
  <si>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</si>
  <si>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</si>
  <si>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</si>
  <si>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</si>
  <si>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</si>
  <si>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</si>
  <si>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</si>
  <si>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</si>
  <si>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</si>
  <si>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</si>
  <si>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</si>
  <si>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</si>
  <si>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</si>
  <si>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</si>
  <si>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</si>
  <si>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</si>
  <si>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</si>
  <si>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</si>
  <si>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</si>
  <si>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</si>
  <si>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</si>
  <si>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</si>
  <si>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</si>
  <si>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</si>
  <si>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</si>
  <si>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</si>
  <si>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</si>
  <si>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</si>
  <si>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</si>
  <si>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</si>
  <si>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</si>
  <si>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</si>
  <si>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</si>
  <si>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</si>
  <si>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</si>
  <si>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</si>
  <si>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</si>
  <si>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</si>
  <si>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</si>
  <si>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</si>
  <si>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</si>
  <si>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</si>
  <si>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</si>
  <si>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</si>
  <si>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</si>
  <si>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</si>
  <si>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</si>
  <si>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</si>
  <si>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</si>
  <si>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</si>
  <si>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</si>
  <si>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</si>
  <si>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</si>
  <si>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</si>
  <si>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</si>
  <si>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</si>
  <si>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</si>
  <si>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</si>
  <si>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</si>
  <si>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</si>
  <si>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</si>
  <si>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</si>
  <si>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</si>
  <si>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</si>
  <si>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</si>
  <si>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</si>
  <si>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</si>
  <si>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</si>
  <si>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</si>
  <si>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</si>
  <si>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</si>
  <si>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</si>
  <si>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</si>
  <si>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</si>
  <si>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</si>
  <si>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</si>
  <si>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</si>
  <si>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</si>
  <si>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</si>
  <si>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</si>
  <si>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</si>
  <si>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</si>
  <si>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</si>
  <si>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</si>
  <si>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</si>
  <si>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</si>
  <si>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</si>
  <si>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</si>
  <si>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</si>
  <si>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</si>
  <si>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</si>
  <si>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</si>
  <si>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</si>
  <si>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</si>
  <si>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</si>
  <si>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</si>
  <si>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</si>
  <si>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</si>
  <si>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</si>
  <si>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</si>
  <si>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</si>
  <si>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</si>
  <si>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</si>
  <si>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</si>
  <si>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</si>
  <si>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</si>
  <si>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</si>
  <si>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</si>
  <si>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</si>
  <si>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</si>
  <si>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</si>
  <si>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</si>
  <si>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</si>
  <si>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</si>
  <si>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</si>
  <si>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</si>
  <si>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</si>
  <si>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</si>
  <si>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</si>
  <si>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</si>
  <si>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</si>
  <si>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</si>
  <si>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</si>
  <si>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</si>
  <si>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</si>
  <si>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</si>
  <si>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</si>
  <si>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</si>
  <si>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</si>
  <si>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</si>
  <si>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</si>
  <si>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</si>
  <si>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</si>
  <si>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</si>
  <si>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</si>
  <si>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</si>
  <si>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</si>
  <si>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</si>
  <si>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</si>
  <si>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</si>
  <si>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</si>
  <si>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</si>
  <si>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</si>
  <si>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</si>
  <si>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</si>
  <si>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</si>
  <si>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</si>
  <si>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</si>
  <si>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</si>
  <si>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</si>
  <si>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</si>
  <si>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</si>
  <si>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</si>
  <si>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</si>
  <si>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</si>
  <si>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</si>
  <si>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</si>
  <si>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</si>
  <si>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</si>
  <si>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</si>
  <si>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</si>
  <si>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</si>
  <si>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</si>
  <si>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</si>
  <si>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</si>
  <si>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</si>
  <si>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</si>
  <si>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</si>
  <si>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</si>
  <si>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</si>
  <si>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</si>
  <si>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</si>
  <si>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</si>
  <si>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</si>
  <si>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</si>
  <si>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</si>
  <si>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</si>
  <si>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</si>
  <si>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</si>
  <si>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</si>
  <si>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</si>
  <si>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</si>
  <si>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</si>
  <si>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</si>
  <si>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</si>
  <si>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</si>
  <si>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</si>
  <si>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</si>
  <si>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</si>
  <si>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</si>
  <si>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</si>
  <si>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</si>
  <si>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</si>
  <si>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</si>
  <si>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</si>
  <si>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</si>
  <si>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</si>
  <si>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</si>
  <si>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</si>
  <si>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</si>
  <si>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</si>
  <si>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</si>
  <si>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</si>
  <si>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</si>
  <si>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</si>
  <si>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</si>
  <si>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</si>
  <si>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</si>
  <si>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</si>
  <si>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</si>
  <si>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</si>
  <si>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</si>
  <si>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</si>
  <si>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</si>
  <si>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</si>
  <si>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</si>
  <si>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</si>
  <si>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</si>
  <si>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</si>
  <si>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</si>
  <si>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</si>
  <si>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</si>
  <si>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</si>
  <si>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</si>
  <si>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</si>
  <si>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</si>
  <si>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</si>
  <si>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</si>
  <si>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</si>
  <si>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</si>
  <si>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</si>
  <si>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</si>
  <si>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</si>
  <si>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</si>
  <si>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</si>
  <si>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</si>
  <si>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</si>
  <si>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</si>
  <si>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</si>
  <si>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</si>
  <si>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</si>
  <si>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</si>
  <si>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</si>
  <si>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</si>
  <si>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</si>
  <si>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</si>
  <si>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</si>
  <si>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</si>
  <si>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</si>
  <si>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</si>
  <si>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</si>
  <si>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</si>
  <si>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</si>
  <si>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</si>
  <si>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</si>
  <si>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</si>
  <si>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</si>
  <si>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</si>
  <si>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</si>
  <si>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</si>
  <si>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</si>
  <si>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</si>
  <si>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</si>
  <si>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</si>
  <si>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</si>
  <si>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</si>
  <si>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</si>
  <si>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</si>
  <si>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</si>
  <si>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</si>
  <si>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</si>
  <si>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</si>
  <si>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</si>
  <si>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</si>
  <si>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</si>
  <si>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</si>
  <si>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</si>
  <si>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</si>
  <si>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</si>
  <si>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</si>
  <si>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</si>
  <si>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</si>
  <si>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</si>
  <si>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</si>
  <si>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</si>
  <si>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</si>
  <si>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</si>
  <si>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</si>
  <si>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</si>
  <si>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</si>
  <si>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</si>
  <si>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</si>
  <si>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</si>
  <si>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</si>
  <si>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</si>
  <si>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</si>
  <si>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</si>
  <si>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</si>
  <si>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</si>
  <si>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</si>
  <si>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</si>
  <si>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</si>
  <si>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</si>
  <si>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</si>
  <si>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</si>
  <si>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</si>
  <si>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</si>
  <si>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</si>
  <si>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</si>
  <si>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</si>
  <si>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</si>
  <si>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</si>
  <si>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</si>
  <si>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</si>
  <si>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</si>
  <si>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</si>
  <si>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</si>
  <si>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</si>
  <si>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</si>
  <si>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</si>
  <si>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</si>
  <si>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</si>
  <si>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</si>
  <si>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</si>
  <si>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</si>
  <si>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</si>
  <si>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</si>
  <si>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</si>
  <si>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</si>
  <si>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</si>
  <si>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</si>
  <si>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</si>
  <si>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</si>
  <si>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</si>
  <si>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</si>
  <si>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</si>
  <si>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</si>
  <si>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</si>
  <si>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</si>
  <si>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</si>
  <si>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</si>
  <si>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</si>
  <si>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</si>
  <si>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</si>
  <si>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</si>
  <si>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</si>
  <si>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</si>
  <si>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</si>
  <si>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</si>
  <si>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</si>
  <si>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</si>
  <si>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</si>
  <si>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</si>
  <si>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</si>
  <si>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</si>
  <si>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</si>
  <si>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</si>
  <si>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</si>
  <si>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</si>
  <si>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</si>
  <si>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</si>
  <si>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</si>
  <si>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</si>
  <si>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</si>
  <si>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</si>
  <si>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</si>
  <si>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</si>
  <si>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</si>
  <si>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</si>
  <si>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</si>
  <si>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</si>
  <si>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</si>
  <si>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</si>
  <si>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</si>
  <si>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</si>
  <si>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</si>
  <si>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</si>
  <si>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</si>
  <si>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</si>
  <si>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</si>
  <si>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</si>
  <si>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</si>
  <si>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</si>
  <si>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</si>
  <si>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</si>
  <si>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</si>
  <si>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</si>
  <si>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</si>
  <si>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</si>
  <si>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</si>
  <si>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</si>
  <si>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</si>
  <si>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</si>
  <si>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</si>
  <si>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</si>
  <si>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</si>
  <si>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</si>
  <si>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</si>
  <si>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</si>
  <si>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</si>
  <si>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</si>
  <si>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</si>
  <si>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</si>
  <si>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</si>
  <si>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</si>
  <si>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</si>
  <si>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</si>
  <si>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</si>
  <si>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</si>
  <si>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</si>
  <si>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</si>
  <si>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</si>
  <si>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</si>
  <si>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</si>
  <si>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</si>
  <si>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</si>
  <si>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</si>
  <si>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</si>
  <si>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</si>
  <si>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</si>
  <si>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</si>
  <si>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</si>
  <si>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</si>
  <si>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</si>
  <si>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</si>
  <si>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</si>
  <si>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</si>
  <si>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</si>
  <si>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</si>
  <si>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</si>
  <si>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</si>
  <si>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</si>
  <si>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</si>
  <si>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</si>
  <si>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</si>
  <si>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</si>
  <si>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</si>
  <si>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</si>
  <si>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</si>
  <si>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</si>
  <si>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</si>
  <si>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</si>
  <si>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</si>
  <si>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</si>
  <si>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</si>
  <si>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</si>
  <si>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</si>
  <si>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</si>
  <si>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</si>
  <si>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</si>
  <si>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</si>
  <si>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</si>
  <si>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</si>
  <si>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</si>
  <si>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</si>
  <si>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</si>
  <si>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</si>
  <si>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</si>
  <si>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</si>
  <si>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</si>
  <si>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</si>
  <si>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</si>
  <si>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</si>
  <si>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</si>
  <si>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</si>
  <si>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</si>
  <si>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</si>
  <si>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</si>
  <si>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</si>
  <si>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</si>
  <si>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</si>
  <si>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</si>
  <si>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</si>
  <si>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</si>
  <si>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</si>
  <si>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</si>
  <si>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</si>
  <si>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</si>
  <si>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</si>
  <si>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</si>
  <si>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</si>
  <si>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</si>
  <si>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</si>
  <si>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</si>
  <si>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</si>
  <si>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</si>
  <si>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</si>
  <si>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</si>
  <si>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</si>
  <si>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</si>
  <si>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</si>
  <si>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</si>
  <si>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</si>
  <si>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</si>
  <si>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</si>
  <si>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</si>
  <si>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</si>
  <si>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</si>
  <si>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</si>
  <si>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</si>
  <si>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</si>
  <si>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</si>
  <si>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</si>
  <si>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</si>
  <si>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</si>
  <si>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</si>
  <si>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</si>
  <si>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</si>
  <si>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</si>
  <si>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</si>
  <si>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</si>
  <si>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</si>
  <si>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</si>
  <si>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</si>
  <si>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</si>
  <si>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</si>
  <si>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</si>
  <si>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</si>
  <si>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</si>
  <si>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</si>
  <si>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</si>
  <si>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</si>
  <si>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</si>
  <si>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</si>
  <si>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</si>
  <si>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</si>
  <si>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</si>
  <si>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</si>
  <si>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</si>
  <si>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</si>
  <si>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</si>
  <si>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</si>
  <si>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</si>
  <si>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</si>
  <si>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</si>
  <si>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</si>
  <si>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</si>
  <si>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</si>
  <si>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</si>
  <si>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</si>
  <si>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</si>
  <si>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</si>
  <si>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</si>
  <si>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</si>
  <si>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</si>
  <si>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</si>
  <si>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</si>
  <si>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</si>
  <si>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</si>
  <si>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</si>
  <si>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</si>
  <si>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</si>
  <si>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</si>
  <si>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</si>
  <si>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</si>
  <si>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</si>
  <si>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</si>
  <si>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</si>
  <si>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</si>
  <si>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</si>
  <si>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</si>
  <si>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</si>
  <si>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</si>
  <si>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</si>
  <si>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</si>
  <si>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</si>
  <si>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</si>
  <si>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</si>
  <si>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</si>
  <si>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</si>
  <si>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</si>
  <si>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</si>
  <si>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</si>
  <si>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</si>
  <si>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</si>
  <si>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</si>
  <si>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</si>
  <si>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</si>
  <si>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</si>
  <si>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</si>
  <si>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</si>
  <si>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</si>
  <si>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</si>
  <si>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</si>
  <si>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</si>
  <si>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</si>
  <si>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</si>
  <si>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</si>
  <si>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</si>
  <si>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</si>
  <si>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</si>
  <si>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</si>
  <si>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</si>
  <si>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</si>
  <si>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</si>
  <si>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</si>
  <si>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</si>
  <si>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</si>
  <si>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</si>
  <si>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</si>
  <si>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</si>
  <si>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</si>
  <si>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</si>
  <si>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</si>
  <si>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</si>
  <si>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</si>
  <si>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</si>
  <si>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</si>
  <si>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</si>
  <si>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</si>
  <si>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</si>
  <si>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</si>
  <si>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</si>
  <si>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</si>
  <si>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</si>
  <si>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</si>
  <si>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</si>
  <si>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</si>
  <si>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</si>
  <si>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</si>
  <si>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</si>
  <si>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</si>
  <si>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</si>
  <si>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</si>
  <si>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</si>
  <si>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</si>
  <si>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</si>
  <si>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</si>
  <si>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</si>
  <si>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</si>
  <si>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</si>
  <si>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</si>
  <si>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</si>
  <si>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</si>
  <si>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</si>
  <si>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</si>
  <si>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</si>
  <si>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</si>
  <si>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</si>
  <si>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</si>
  <si>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</si>
  <si>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</si>
  <si>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</si>
  <si>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</si>
  <si>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</si>
  <si>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</si>
  <si>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</si>
  <si>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</si>
  <si>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</si>
  <si>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</si>
  <si>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</si>
  <si>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</si>
  <si>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</si>
  <si>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</si>
  <si>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</si>
  <si>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</si>
  <si>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</si>
  <si>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</si>
  <si>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</si>
  <si>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</si>
  <si>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</si>
  <si>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</si>
  <si>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</si>
  <si>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</si>
  <si>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</si>
  <si>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</si>
  <si>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</si>
  <si>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</si>
  <si>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</si>
  <si>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</si>
  <si>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</si>
  <si>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</si>
  <si>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</si>
  <si>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</si>
  <si>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</si>
  <si>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</si>
  <si>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</si>
  <si>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</si>
  <si>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</si>
  <si>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</si>
  <si>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</si>
  <si>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</si>
  <si>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</si>
  <si>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</si>
  <si>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</si>
  <si>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</si>
  <si>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</si>
  <si>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</si>
  <si>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</si>
  <si>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</si>
  <si>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</si>
  <si>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</si>
  <si>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</si>
  <si>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</si>
  <si>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</si>
  <si>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</si>
  <si>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</si>
  <si>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</si>
  <si>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</si>
  <si>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</si>
  <si>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</si>
  <si>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</si>
  <si>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</si>
  <si>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</si>
  <si>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</si>
  <si>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</si>
  <si>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</si>
  <si>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</si>
  <si>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</si>
  <si>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</si>
  <si>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</si>
  <si>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</si>
  <si>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</si>
  <si>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</si>
  <si>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</si>
  <si>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</si>
  <si>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</si>
  <si>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</si>
  <si>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</si>
  <si>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</si>
  <si>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</si>
  <si>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</si>
  <si>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</si>
  <si>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</si>
  <si>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</si>
  <si>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</si>
  <si>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</si>
  <si>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</si>
  <si>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</si>
  <si>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</si>
  <si>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</si>
  <si>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</si>
  <si>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</si>
  <si>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</si>
  <si>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</si>
  <si>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</si>
  <si>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</si>
  <si>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</si>
  <si>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</si>
  <si>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</si>
  <si>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</si>
  <si>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</si>
  <si>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</si>
  <si>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</si>
  <si>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</si>
  <si>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</si>
  <si>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</si>
  <si>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</si>
  <si>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</si>
  <si>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</si>
  <si>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</si>
  <si>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</si>
  <si>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</si>
  <si>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</si>
  <si>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</si>
  <si>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</si>
  <si>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</si>
  <si>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</si>
  <si>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</si>
  <si>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</si>
  <si>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</si>
  <si>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</si>
  <si>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</si>
  <si>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</si>
  <si>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</si>
  <si>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</si>
  <si>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</si>
  <si>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</si>
  <si>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</si>
  <si>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</si>
  <si>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</si>
  <si>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</si>
  <si>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</si>
  <si>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</si>
  <si>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</si>
  <si>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</si>
  <si>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</si>
  <si>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</si>
  <si>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</si>
  <si>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</si>
  <si>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</si>
  <si>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</si>
  <si>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</si>
  <si>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</si>
  <si>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</si>
  <si>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</si>
  <si>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</si>
  <si>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</si>
  <si>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</si>
  <si>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</si>
  <si>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</si>
  <si>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</si>
  <si>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</si>
  <si>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</si>
  <si>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</si>
  <si>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</si>
  <si>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</si>
  <si>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</si>
  <si>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</si>
  <si>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</si>
  <si>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</si>
  <si>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</si>
  <si>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</si>
  <si>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</si>
  <si>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</si>
  <si>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</si>
  <si>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</si>
  <si>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</si>
  <si>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</si>
  <si>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</si>
  <si>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</si>
  <si>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</si>
  <si>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</si>
  <si>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</si>
  <si>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</si>
  <si>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</si>
  <si>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</si>
  <si>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</si>
  <si>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</si>
  <si>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</si>
  <si>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</si>
  <si>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</si>
  <si>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</si>
  <si>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</si>
  <si>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</si>
  <si>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</si>
  <si>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</si>
  <si>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</si>
  <si>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</si>
  <si>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</si>
  <si>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</si>
  <si>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</si>
  <si>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</si>
  <si>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</si>
  <si>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</si>
  <si>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</si>
  <si>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</si>
  <si>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</si>
  <si>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</si>
  <si>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</si>
  <si>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</si>
  <si>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</si>
  <si>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</si>
  <si>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</si>
  <si>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</si>
  <si>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</si>
  <si>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</si>
  <si>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</si>
  <si>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</si>
  <si>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</si>
  <si>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</si>
  <si>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</si>
  <si>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</si>
  <si>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</si>
  <si>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</si>
  <si>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</si>
  <si>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</si>
  <si>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</si>
  <si>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</si>
  <si>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</si>
  <si>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</si>
  <si>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</si>
  <si>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</si>
  <si>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</si>
  <si>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</si>
  <si>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</si>
  <si>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</si>
  <si>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</si>
  <si>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</si>
  <si>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</si>
  <si>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</si>
  <si>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</si>
  <si>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</si>
  <si>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</si>
  <si>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</si>
  <si>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</si>
  <si>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</si>
  <si>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</si>
  <si>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</si>
  <si>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</si>
  <si>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</si>
  <si>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</si>
  <si>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</si>
  <si>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</si>
  <si>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</si>
  <si>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</si>
  <si>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</si>
  <si>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</si>
  <si>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</si>
  <si>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</si>
  <si>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</si>
  <si>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</si>
  <si>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</si>
  <si>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</si>
  <si>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</si>
  <si>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</si>
  <si>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</si>
  <si>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</si>
  <si>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</si>
  <si>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</si>
  <si>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</si>
  <si>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</si>
  <si>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</si>
  <si>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</si>
  <si>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</si>
  <si>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</si>
  <si>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</si>
  <si>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</si>
  <si>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</si>
  <si>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</si>
  <si>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</si>
  <si>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</si>
  <si>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</si>
  <si>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</si>
  <si>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</si>
  <si>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</si>
  <si>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</si>
  <si>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</si>
  <si>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</si>
  <si>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</si>
  <si>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</si>
  <si>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</si>
  <si>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</si>
  <si>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</si>
  <si>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</si>
  <si>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</si>
  <si>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</si>
  <si>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</si>
  <si>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</si>
  <si>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</si>
  <si>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</si>
  <si>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</si>
  <si>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</si>
  <si>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</si>
  <si>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</si>
  <si>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</si>
  <si>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</si>
  <si>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</si>
  <si>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</si>
  <si>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</si>
  <si>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</si>
  <si>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</si>
  <si>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</si>
  <si>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</si>
  <si>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</si>
  <si>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</si>
  <si>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</si>
  <si>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</si>
  <si>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</si>
  <si>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</si>
  <si>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</si>
  <si>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</si>
  <si>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</si>
  <si>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</si>
  <si>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</si>
  <si>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</si>
  <si>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</si>
  <si>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</si>
  <si>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</si>
  <si>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</si>
  <si>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</si>
  <si>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</si>
  <si>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</si>
  <si>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</si>
  <si>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</si>
  <si>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</si>
  <si>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</si>
  <si>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</si>
  <si>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</si>
  <si>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</si>
  <si>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</si>
  <si>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</si>
  <si>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</si>
  <si>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</si>
  <si>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</si>
  <si>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</si>
  <si>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</si>
  <si>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</si>
  <si>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</si>
  <si>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</si>
  <si>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</si>
  <si>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</si>
  <si>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</si>
  <si>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</si>
  <si>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</si>
  <si>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</si>
  <si>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</si>
  <si>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</si>
  <si>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</si>
  <si>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</si>
  <si>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</si>
  <si>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</si>
  <si>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</si>
  <si>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</si>
  <si>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</si>
  <si>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</si>
  <si>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</si>
  <si>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</si>
  <si>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</si>
  <si>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</si>
  <si>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</si>
  <si>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</si>
  <si>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</si>
  <si>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</si>
  <si>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</si>
  <si>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</si>
  <si>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</si>
  <si>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</si>
  <si>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</si>
  <si>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</si>
  <si>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</si>
  <si>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</si>
  <si>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</si>
  <si>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</si>
  <si>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</si>
  <si>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</si>
  <si>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</si>
  <si>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</si>
  <si>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</si>
  <si>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</si>
  <si>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</si>
  <si>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</si>
  <si>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</si>
  <si>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</si>
  <si>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</si>
  <si>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</si>
  <si>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</si>
  <si>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</si>
  <si>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</si>
  <si>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</si>
  <si>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</si>
  <si>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</si>
  <si>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</si>
  <si>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</si>
  <si>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</si>
  <si>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</si>
  <si>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</si>
  <si>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</si>
  <si>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</si>
  <si>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</si>
  <si>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</si>
  <si>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</si>
  <si>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</si>
  <si>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</si>
  <si>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</si>
  <si>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</si>
  <si>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</si>
  <si>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</si>
  <si>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</si>
  <si>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</si>
  <si>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</si>
  <si>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</si>
  <si>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</si>
  <si>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</si>
  <si>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</si>
  <si>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</si>
  <si>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</si>
  <si>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</si>
  <si>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</si>
  <si>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</si>
  <si>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</si>
  <si>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</si>
  <si>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</si>
  <si>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</si>
  <si>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</si>
  <si>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</si>
  <si>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</si>
  <si>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</si>
  <si>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</si>
  <si>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</si>
  <si>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</si>
  <si>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</si>
  <si>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</si>
  <si>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</si>
  <si>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</si>
  <si>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</si>
  <si>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</si>
  <si>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</si>
  <si>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</si>
  <si>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</si>
  <si>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</si>
  <si>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</si>
  <si>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</si>
  <si>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</si>
  <si>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</si>
  <si>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</si>
  <si>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</si>
  <si>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</si>
  <si>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</si>
  <si>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</si>
  <si>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</si>
  <si>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</si>
  <si>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</si>
  <si>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</si>
  <si>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</si>
  <si>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</si>
  <si>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</si>
  <si>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</si>
  <si>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</si>
  <si>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</si>
  <si>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</si>
  <si>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</si>
  <si>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</si>
  <si>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</si>
  <si>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</si>
  <si>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</si>
  <si>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</si>
  <si>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</si>
  <si>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</si>
  <si>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</si>
  <si>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</si>
  <si>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</si>
  <si>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</si>
  <si>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</si>
  <si>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</si>
  <si>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</si>
  <si>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</si>
  <si>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</si>
  <si>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</si>
  <si>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</si>
  <si>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</si>
  <si>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</si>
  <si>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</si>
  <si>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</si>
  <si>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</si>
  <si>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</si>
  <si>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</si>
  <si>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</si>
  <si>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</si>
  <si>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</si>
  <si>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</si>
  <si>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</si>
  <si>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</si>
  <si>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</si>
  <si>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</si>
  <si>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</si>
  <si>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</si>
  <si>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</si>
  <si>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</si>
  <si>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</si>
  <si>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</si>
  <si>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</si>
  <si>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</si>
  <si>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</si>
  <si>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</si>
  <si>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</si>
  <si>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</si>
  <si>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</si>
  <si>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</si>
  <si>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</si>
  <si>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</si>
  <si>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</si>
  <si>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</si>
  <si>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</si>
  <si>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</si>
  <si>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</si>
  <si>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</si>
  <si>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</si>
  <si>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</si>
  <si>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</si>
  <si>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</si>
  <si>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</si>
  <si>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</si>
  <si>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</si>
  <si>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</si>
  <si>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</si>
  <si>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</si>
  <si>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</si>
  <si>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</si>
  <si>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</si>
  <si>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</si>
  <si>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</si>
  <si>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</si>
  <si>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</si>
  <si>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</si>
  <si>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</si>
  <si>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</si>
  <si>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</si>
  <si>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</si>
  <si>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</si>
  <si>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</si>
  <si>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</si>
  <si>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</si>
  <si>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</si>
  <si>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</si>
  <si>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</si>
  <si>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</si>
  <si>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</si>
  <si>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</si>
  <si>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</si>
  <si>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</si>
  <si>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</si>
  <si>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</si>
  <si>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</si>
  <si>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</si>
  <si>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</si>
  <si>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</si>
  <si>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</si>
  <si>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</si>
  <si>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</si>
  <si>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</si>
  <si>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</si>
  <si>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</si>
  <si>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</si>
  <si>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</si>
  <si>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</si>
  <si>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</si>
  <si>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</si>
  <si>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</si>
  <si>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</si>
  <si>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</si>
  <si>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</si>
  <si>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</si>
  <si>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</si>
  <si>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</si>
  <si>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</si>
  <si>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</si>
  <si>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</si>
  <si>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</si>
  <si>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</si>
  <si>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</si>
  <si>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</si>
  <si>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</si>
  <si>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</si>
  <si>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</si>
  <si>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</si>
  <si>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</si>
  <si>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</si>
  <si>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</si>
  <si>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</si>
  <si>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</si>
  <si>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</si>
  <si>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</si>
  <si>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</si>
  <si>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</si>
  <si>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</si>
  <si>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</si>
  <si>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</si>
  <si>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</si>
  <si>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</si>
  <si>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</si>
  <si>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</si>
  <si>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</si>
  <si>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</si>
  <si>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</si>
  <si>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</si>
  <si>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</si>
  <si>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</si>
  <si>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</si>
  <si>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</si>
  <si>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</si>
  <si>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</si>
  <si>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</si>
  <si>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</si>
  <si>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</si>
  <si>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</si>
  <si>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</si>
  <si>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</si>
  <si>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</si>
  <si>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</si>
  <si>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</si>
  <si>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</si>
  <si>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</si>
  <si>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</si>
  <si>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</si>
  <si>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</si>
  <si>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</si>
  <si>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</si>
  <si>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</si>
  <si>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</si>
  <si>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</si>
  <si>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</si>
  <si>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</si>
  <si>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</si>
  <si>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</si>
  <si>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</si>
  <si>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</si>
  <si>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</si>
  <si>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</si>
  <si>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</si>
  <si>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</si>
  <si>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</si>
  <si>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</si>
  <si>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</si>
  <si>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</si>
  <si>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</si>
  <si>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</si>
  <si>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</si>
  <si>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</si>
  <si>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</si>
  <si>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</si>
  <si>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</si>
  <si>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</si>
  <si>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</si>
  <si>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</si>
  <si>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</si>
  <si>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</si>
  <si>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</si>
  <si>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</si>
  <si>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</si>
  <si>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</si>
  <si>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</si>
  <si>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</si>
  <si>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</si>
  <si>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</si>
  <si>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</si>
  <si>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</si>
  <si>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</si>
  <si>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</si>
  <si>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</si>
  <si>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</si>
  <si>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</si>
  <si>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</si>
  <si>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</si>
  <si>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</si>
  <si>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</si>
  <si>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</si>
  <si>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</si>
  <si>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</si>
  <si>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</si>
  <si>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</si>
  <si>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</si>
  <si>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</si>
  <si>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</si>
  <si>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</si>
  <si>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</si>
  <si>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</si>
  <si>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</si>
  <si>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</si>
  <si>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</si>
  <si>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</si>
  <si>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</si>
  <si>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</si>
  <si>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</si>
  <si>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</si>
  <si>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</si>
  <si>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</si>
  <si>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</si>
  <si>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</si>
  <si>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</si>
  <si>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</si>
  <si>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</si>
  <si>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</si>
  <si>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</si>
  <si>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</si>
  <si>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</si>
  <si>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</si>
  <si>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</si>
  <si>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</si>
  <si>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</si>
  <si>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</si>
  <si>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</si>
  <si>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</si>
  <si>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</si>
  <si>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</si>
  <si>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</si>
  <si>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</si>
  <si>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</si>
  <si>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</si>
  <si>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</si>
  <si>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</si>
  <si>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</si>
  <si>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</si>
  <si>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</si>
  <si>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</si>
  <si>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</si>
  <si>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</si>
  <si>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</si>
  <si>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</si>
  <si>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</si>
  <si>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</si>
  <si>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</si>
  <si>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</si>
  <si>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</si>
  <si>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</si>
  <si>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</si>
  <si>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</si>
  <si>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</si>
  <si>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</si>
  <si>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</si>
  <si>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</si>
  <si>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</si>
  <si>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</si>
  <si>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</si>
  <si>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</si>
  <si>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</si>
  <si>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</si>
  <si>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</si>
  <si>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</si>
  <si>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</si>
  <si>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</si>
  <si>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</si>
  <si>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</si>
  <si>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</si>
  <si>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</si>
  <si>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</si>
  <si>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</si>
  <si>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</si>
  <si>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</si>
  <si>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</si>
  <si>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</si>
  <si>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</si>
  <si>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</si>
  <si>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</si>
  <si>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</si>
  <si>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</si>
  <si>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</si>
  <si>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</si>
  <si>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</si>
  <si>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</si>
  <si>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</si>
  <si>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</si>
  <si>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</si>
  <si>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</si>
  <si>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</si>
  <si>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</si>
  <si>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</si>
  <si>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</si>
  <si>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</si>
  <si>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</si>
  <si>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</si>
  <si>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</si>
  <si>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</si>
  <si>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</si>
  <si>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</si>
  <si>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</si>
  <si>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</si>
  <si>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</si>
  <si>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</si>
  <si>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</si>
  <si>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</si>
  <si>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</si>
  <si>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</si>
  <si>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</si>
  <si>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</si>
  <si>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</si>
  <si>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</si>
  <si>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</si>
  <si>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</si>
  <si>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</si>
  <si>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</si>
  <si>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</si>
  <si>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</si>
  <si>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</si>
  <si>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</si>
  <si>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</si>
  <si>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</si>
  <si>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</si>
  <si>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</si>
  <si>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</si>
  <si>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</si>
  <si>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</si>
  <si>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</si>
  <si>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</si>
  <si>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</si>
  <si>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</si>
  <si>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</si>
  <si>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</si>
  <si>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</si>
  <si>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</si>
  <si>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</si>
  <si>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</si>
  <si>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</si>
  <si>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</si>
  <si>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</si>
  <si>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</si>
  <si>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</si>
  <si>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</si>
  <si>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</si>
  <si>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</si>
  <si>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</si>
  <si>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</si>
  <si>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</si>
  <si>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</si>
  <si>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</si>
  <si>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</si>
  <si>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</si>
  <si>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</si>
  <si>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</si>
  <si>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</si>
  <si>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</si>
  <si>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</si>
  <si>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</si>
  <si>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</si>
  <si>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</si>
  <si>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</si>
  <si>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</si>
  <si>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</si>
  <si>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</si>
  <si>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</si>
  <si>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</si>
  <si>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</si>
  <si>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</si>
  <si>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</si>
  <si>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</si>
  <si>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</si>
  <si>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</si>
  <si>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</si>
  <si>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</si>
  <si>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</si>
  <si>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</si>
  <si>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</si>
  <si>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</si>
  <si>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</si>
  <si>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</si>
  <si>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</si>
  <si>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</si>
  <si>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</si>
  <si>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</si>
  <si>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</si>
  <si>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</si>
  <si>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</si>
  <si>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</si>
  <si>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</si>
  <si>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</si>
  <si>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</si>
  <si>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</si>
  <si>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</si>
  <si>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</si>
  <si>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</si>
  <si>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</si>
  <si>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</si>
  <si>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</si>
  <si>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</si>
  <si>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</si>
  <si>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</si>
  <si>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</si>
  <si>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</si>
  <si>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</si>
  <si>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</si>
  <si>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</si>
  <si>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</si>
  <si>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</si>
  <si>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</si>
  <si>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</si>
  <si>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</si>
  <si>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</si>
  <si>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</si>
  <si>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</si>
  <si>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</si>
  <si>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</si>
  <si>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</si>
  <si>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</si>
  <si>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</si>
  <si>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</si>
  <si>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</si>
  <si>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</si>
  <si>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</si>
  <si>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</si>
  <si>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</si>
  <si>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</si>
  <si>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</si>
  <si>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</si>
  <si>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</si>
  <si>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</si>
  <si>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</si>
  <si>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</si>
  <si>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</si>
  <si>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</si>
  <si>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</si>
  <si>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</si>
  <si>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</si>
  <si>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</si>
  <si>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</si>
  <si>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</si>
  <si>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</si>
  <si>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</si>
  <si>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</si>
  <si>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</si>
  <si>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</si>
  <si>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</si>
  <si>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</si>
  <si>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</si>
  <si>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</si>
  <si>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</si>
  <si>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</si>
  <si>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</si>
  <si>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</si>
  <si>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</si>
  <si>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</si>
  <si>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</si>
  <si>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</si>
  <si>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</si>
  <si>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</si>
  <si>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</si>
  <si>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</si>
  <si>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</si>
  <si>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</si>
  <si>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</si>
  <si>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</si>
  <si>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</si>
  <si>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</si>
  <si>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</si>
  <si>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</si>
  <si>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</si>
  <si>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</si>
  <si>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</si>
  <si>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</si>
  <si>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</si>
  <si>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</si>
  <si>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</si>
  <si>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</si>
  <si>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</si>
  <si>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</si>
  <si>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</si>
  <si>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</si>
  <si>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</si>
  <si>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</si>
  <si>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</si>
  <si>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</si>
  <si>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</si>
  <si>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</si>
  <si>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</si>
  <si>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</si>
  <si>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</si>
  <si>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</si>
  <si>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</si>
  <si>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</si>
  <si>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</si>
  <si>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</si>
  <si>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</si>
  <si>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</si>
  <si>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</si>
  <si>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</si>
  <si>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</si>
  <si>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</si>
  <si>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</si>
  <si>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</si>
  <si>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</si>
  <si>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</si>
  <si>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</si>
  <si>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</si>
  <si>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</si>
  <si>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</si>
  <si>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</si>
  <si>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</si>
  <si>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</si>
  <si>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</si>
  <si>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</si>
  <si>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</si>
  <si>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</si>
  <si>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</si>
  <si>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</si>
  <si>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</si>
  <si>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</si>
  <si>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</si>
  <si>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</si>
  <si>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</si>
  <si>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</si>
  <si>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</si>
  <si>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</si>
  <si>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</si>
  <si>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</si>
  <si>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</si>
  <si>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</si>
  <si>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</si>
  <si>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</si>
  <si>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</si>
  <si>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</si>
  <si>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</si>
  <si>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</si>
  <si>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</si>
  <si>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</si>
  <si>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</si>
  <si>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</si>
  <si>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</si>
  <si>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</si>
  <si>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</si>
  <si>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</si>
  <si>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</si>
  <si>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</si>
  <si>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</si>
  <si>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</si>
  <si>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</si>
  <si>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</si>
  <si>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</si>
  <si>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</si>
  <si>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</si>
  <si>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</si>
  <si>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</si>
  <si>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</si>
  <si>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</si>
  <si>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</si>
  <si>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</si>
  <si>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</si>
  <si>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</si>
  <si>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</si>
  <si>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</si>
  <si>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</si>
  <si>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</si>
  <si>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</si>
  <si>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</si>
  <si>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</si>
  <si>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</si>
  <si>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</si>
  <si>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</si>
  <si>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</si>
  <si>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</si>
  <si>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</si>
  <si>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</si>
  <si>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</si>
  <si>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</si>
  <si>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</si>
  <si>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</si>
  <si>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</si>
  <si>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</si>
  <si>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</si>
  <si>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</si>
  <si>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</si>
  <si>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</si>
  <si>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</si>
  <si>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</si>
  <si>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</si>
  <si>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</si>
  <si>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</si>
  <si>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</si>
  <si>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</si>
  <si>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</si>
  <si>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</si>
  <si>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</si>
  <si>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</si>
  <si>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</si>
  <si>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</si>
  <si>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</si>
  <si>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</si>
  <si>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</si>
  <si>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</si>
  <si>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</si>
  <si>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</si>
  <si>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</si>
  <si>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</si>
  <si>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</si>
  <si>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</si>
  <si>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</si>
  <si>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</si>
  <si>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</si>
  <si>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</si>
  <si>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</si>
  <si>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</si>
  <si>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</si>
  <si>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</si>
  <si>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</si>
  <si>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</si>
  <si>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</si>
  <si>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</si>
  <si>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</si>
  <si>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</si>
  <si>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</si>
  <si>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</si>
  <si>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</si>
  <si>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</si>
  <si>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</si>
  <si>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</si>
  <si>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</si>
  <si>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</si>
  <si>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</si>
  <si>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</si>
  <si>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</si>
  <si>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</si>
  <si>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</si>
  <si>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</si>
  <si>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</si>
  <si>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</si>
  <si>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</si>
  <si>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</si>
  <si>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</si>
  <si>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</si>
  <si>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</si>
  <si>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</si>
  <si>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</si>
  <si>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</si>
  <si>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</si>
  <si>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</si>
  <si>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</si>
  <si>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</si>
  <si>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</si>
  <si>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</si>
  <si>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</si>
  <si>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</si>
  <si>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</si>
  <si>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</si>
  <si>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</si>
  <si>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</si>
  <si>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</si>
  <si>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</si>
  <si>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</si>
  <si>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</si>
  <si>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</si>
  <si>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</si>
  <si>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</si>
  <si>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</si>
  <si>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</si>
  <si>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</si>
  <si>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</si>
  <si>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</si>
  <si>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</si>
  <si>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</si>
  <si>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</si>
  <si>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</si>
  <si>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</si>
  <si>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</si>
  <si>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</si>
  <si>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</si>
  <si>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</si>
  <si>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</si>
  <si>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</si>
  <si>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</si>
  <si>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</si>
  <si>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</si>
  <si>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</si>
  <si>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</si>
  <si>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</si>
  <si>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</si>
  <si>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</si>
  <si>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</si>
  <si>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</si>
  <si>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</si>
  <si>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</si>
  <si>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</si>
  <si>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</si>
  <si>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</si>
  <si>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</si>
  <si>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</si>
  <si>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</si>
  <si>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</si>
  <si>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</si>
  <si>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</si>
  <si>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</si>
  <si>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</si>
  <si>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</si>
  <si>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</si>
  <si>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</si>
  <si>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</si>
  <si>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</si>
  <si>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</si>
  <si>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</si>
  <si>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</si>
  <si>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</si>
  <si>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</si>
  <si>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</si>
  <si>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</si>
  <si>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</si>
  <si>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</si>
  <si>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</si>
  <si>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</si>
  <si>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</si>
  <si>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</si>
  <si>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</si>
  <si>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</si>
  <si>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</si>
  <si>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</si>
  <si>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</si>
  <si>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</si>
  <si>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</si>
  <si>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</si>
  <si>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</si>
  <si>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</si>
  <si>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</si>
  <si>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</si>
  <si>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</si>
  <si>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</si>
  <si>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</si>
  <si>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</si>
  <si>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</si>
  <si>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</si>
  <si>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</si>
  <si>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</si>
  <si>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</si>
  <si>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</si>
  <si>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</si>
  <si>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</si>
  <si>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</si>
  <si>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</si>
  <si>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</si>
  <si>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</si>
  <si>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</si>
  <si>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</si>
  <si>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</si>
  <si>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</si>
  <si>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</si>
  <si>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</si>
  <si>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</si>
  <si>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</si>
  <si>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</si>
  <si>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</si>
  <si>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</si>
  <si>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</si>
  <si>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</si>
  <si>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</si>
  <si>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</si>
  <si>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</si>
  <si>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</si>
  <si>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</si>
  <si>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</si>
  <si>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</si>
  <si>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</si>
  <si>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</si>
  <si>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</si>
  <si>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</si>
  <si>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</si>
  <si>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</si>
  <si>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</si>
  <si>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</si>
  <si>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</si>
  <si>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</si>
  <si>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</si>
  <si>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</si>
  <si>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</si>
  <si>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</si>
  <si>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</si>
  <si>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</si>
  <si>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</si>
  <si>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</si>
  <si>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</si>
  <si>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</si>
  <si>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</si>
  <si>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</si>
  <si>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</si>
  <si>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</si>
  <si>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</si>
  <si>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</si>
  <si>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</si>
  <si>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</si>
  <si>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</si>
  <si>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</si>
  <si>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</si>
  <si>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</si>
  <si>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</si>
  <si>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</si>
  <si>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</si>
  <si>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</si>
  <si>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</si>
  <si>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</si>
  <si>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</si>
  <si>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</si>
  <si>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</si>
  <si>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</si>
  <si>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</si>
  <si>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</si>
  <si>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</si>
  <si>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</si>
  <si>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</si>
  <si>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</si>
  <si>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</si>
  <si>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</si>
  <si>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</si>
  <si>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</si>
  <si>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</si>
  <si>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</si>
  <si>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</si>
  <si>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</si>
  <si>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</si>
  <si>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</si>
  <si>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</si>
  <si>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</si>
  <si>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</si>
  <si>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</si>
  <si>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</si>
  <si>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</si>
  <si>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</si>
  <si>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</si>
  <si>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</si>
  <si>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</si>
  <si>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</si>
  <si>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</si>
  <si>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</si>
  <si>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</si>
  <si>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</si>
  <si>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</si>
  <si>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</si>
  <si>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</si>
  <si>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</si>
  <si>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</si>
  <si>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</si>
  <si>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</si>
  <si>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</si>
  <si>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</si>
  <si>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</si>
  <si>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</si>
  <si>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</si>
  <si>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</si>
  <si>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</si>
  <si>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</si>
  <si>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</si>
  <si>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</si>
  <si>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</si>
  <si>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</si>
  <si>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</si>
  <si>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</si>
  <si>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</si>
  <si>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</si>
  <si>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</si>
  <si>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</si>
  <si>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</si>
  <si>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</si>
  <si>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</si>
  <si>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</si>
  <si>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</si>
  <si>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</si>
  <si>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</si>
  <si>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</si>
  <si>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</si>
  <si>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</si>
  <si>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</si>
  <si>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</si>
  <si>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</si>
  <si>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</si>
  <si>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</si>
  <si>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</si>
  <si>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</si>
  <si>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</si>
  <si>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</si>
  <si>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</si>
  <si>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</si>
  <si>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</si>
  <si>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</si>
  <si>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</si>
  <si>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</si>
  <si>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</si>
  <si>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</si>
  <si>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</si>
  <si>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</si>
  <si>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</si>
  <si>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</si>
  <si>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</si>
  <si>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</si>
  <si>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</si>
  <si>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</si>
  <si>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</si>
  <si>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</si>
  <si>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</si>
  <si>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</si>
  <si>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</si>
  <si>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</si>
  <si>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</si>
  <si>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</si>
  <si>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</si>
  <si>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</si>
  <si>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</si>
  <si>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</si>
  <si>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</si>
  <si>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</si>
  <si>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</si>
  <si>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</si>
  <si>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</si>
  <si>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</si>
  <si>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</si>
  <si>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</si>
  <si>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</si>
  <si>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</si>
  <si>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</si>
  <si>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</si>
  <si>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</si>
  <si>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</si>
  <si>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</si>
  <si>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</si>
  <si>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</si>
  <si>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</si>
  <si>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</si>
  <si>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</si>
  <si>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</si>
  <si>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</si>
  <si>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</si>
  <si>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</si>
  <si>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</si>
  <si>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</si>
  <si>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</si>
  <si>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</si>
  <si>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</si>
  <si>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</si>
  <si>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</si>
  <si>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</si>
  <si>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</si>
  <si>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</si>
  <si>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</si>
  <si>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</si>
  <si>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</si>
  <si>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</si>
  <si>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</si>
  <si>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</si>
  <si>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</si>
  <si>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</si>
  <si>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</si>
  <si>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</si>
  <si>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</si>
  <si>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</si>
  <si>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</si>
  <si>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</si>
  <si>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</si>
  <si>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</si>
  <si>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</si>
  <si>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</si>
  <si>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</si>
  <si>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</si>
  <si>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</si>
  <si>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</si>
  <si>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</si>
  <si>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</si>
  <si>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</si>
  <si>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</si>
  <si>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</si>
  <si>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</si>
  <si>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</si>
  <si>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</si>
  <si>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</si>
  <si>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</si>
  <si>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</si>
  <si>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</si>
  <si>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</si>
  <si>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</si>
  <si>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</si>
  <si>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</si>
  <si>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</si>
  <si>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</si>
  <si>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</si>
  <si>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</si>
  <si>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</si>
  <si>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</si>
  <si>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</si>
  <si>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</si>
  <si>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</si>
  <si>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</si>
  <si>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</si>
  <si>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</si>
  <si>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</si>
  <si>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</si>
  <si>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</si>
  <si>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</si>
  <si>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</si>
  <si>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</si>
  <si>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</si>
  <si>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</si>
  <si>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</si>
  <si>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</si>
  <si>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</si>
  <si>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</si>
  <si>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</si>
  <si>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</si>
  <si>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</si>
  <si>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</si>
  <si>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</si>
  <si>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</si>
  <si>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</si>
  <si>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</si>
  <si>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</si>
  <si>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</si>
  <si>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</si>
  <si>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</si>
  <si>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</si>
  <si>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</si>
  <si>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</si>
  <si>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</si>
  <si>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</si>
  <si>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</si>
  <si>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</si>
  <si>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</si>
  <si>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</si>
  <si>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</si>
  <si>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</si>
  <si>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</si>
  <si>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</si>
  <si>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</si>
  <si>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</si>
  <si>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</si>
  <si>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</si>
  <si>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</si>
  <si>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</si>
  <si>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</si>
  <si>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</si>
  <si>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</si>
  <si>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</si>
  <si>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</si>
  <si>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</si>
  <si>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</si>
  <si>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</si>
  <si>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</si>
  <si>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</si>
  <si>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</si>
  <si>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</si>
  <si>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</si>
  <si>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</si>
  <si>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</si>
  <si>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</si>
  <si>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</si>
  <si>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</si>
  <si>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</si>
  <si>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</si>
  <si>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</si>
  <si>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</si>
  <si>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</si>
  <si>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</si>
  <si>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</si>
  <si>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</si>
  <si>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</si>
  <si>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</si>
  <si>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</si>
  <si>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</si>
  <si>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</si>
  <si>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</si>
  <si>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</si>
  <si>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</si>
  <si>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</si>
  <si>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</si>
  <si>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</si>
  <si>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</si>
  <si>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</si>
  <si>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</si>
  <si>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</si>
  <si>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</si>
  <si>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</si>
  <si>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</si>
  <si>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</si>
  <si>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</si>
  <si>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</si>
  <si>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</si>
  <si>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</si>
  <si>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</si>
  <si>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</si>
  <si>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</si>
  <si>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</si>
  <si>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</si>
  <si>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</si>
  <si>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</si>
  <si>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</si>
  <si>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</si>
  <si>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</si>
  <si>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</si>
  <si>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</si>
  <si>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</si>
  <si>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</si>
  <si>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</si>
  <si>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</si>
  <si>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</si>
  <si>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</si>
  <si>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</si>
  <si>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</si>
  <si>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</si>
  <si>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</si>
  <si>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</si>
  <si>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</si>
  <si>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</si>
  <si>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</si>
  <si>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</si>
  <si>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</si>
  <si>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</si>
  <si>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</si>
  <si>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</si>
  <si>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</si>
  <si>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</si>
  <si>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</si>
  <si>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</si>
  <si>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</si>
  <si>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</si>
  <si>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</si>
  <si>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</si>
  <si>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</si>
  <si>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</si>
  <si>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</si>
  <si>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</si>
  <si>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</si>
  <si>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</si>
  <si>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</si>
  <si>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</si>
  <si>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</si>
  <si>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</si>
  <si>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</si>
  <si>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</si>
  <si>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</si>
  <si>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</si>
  <si>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</si>
  <si>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</si>
  <si>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</si>
  <si>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</si>
  <si>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</si>
  <si>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</si>
  <si>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</si>
  <si>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</si>
  <si>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</si>
  <si>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</si>
  <si>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</si>
  <si>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</si>
  <si>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</si>
  <si>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</si>
  <si>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</si>
  <si>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</si>
  <si>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</si>
  <si>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</si>
  <si>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</si>
  <si>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</si>
  <si>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</si>
  <si>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</si>
  <si>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</si>
  <si>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</si>
  <si>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</si>
  <si>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</si>
  <si>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</si>
  <si>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</si>
  <si>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</si>
  <si>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</si>
  <si>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</si>
  <si>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</si>
  <si>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</si>
  <si>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</si>
  <si>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</si>
  <si>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</si>
  <si>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</si>
  <si>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</si>
  <si>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</si>
  <si>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</si>
  <si>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</si>
  <si>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</si>
  <si>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</si>
  <si>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</si>
  <si>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</si>
  <si>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</si>
  <si>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</si>
  <si>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</si>
  <si>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</si>
  <si>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</si>
  <si>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</si>
  <si>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</si>
  <si>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</si>
  <si>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</si>
  <si>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</si>
  <si>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</si>
  <si>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</si>
  <si>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</si>
  <si>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</si>
  <si>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</si>
  <si>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</si>
  <si>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</si>
  <si>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</si>
  <si>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</si>
  <si>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</si>
  <si>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</si>
  <si>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</si>
  <si>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</si>
  <si>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</si>
  <si>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</si>
  <si>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</si>
  <si>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</si>
  <si>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</si>
  <si>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</si>
  <si>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</si>
  <si>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</si>
  <si>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</si>
  <si>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</si>
  <si>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</si>
  <si>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</si>
  <si>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</si>
  <si>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</si>
  <si>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</si>
  <si>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</si>
  <si>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</si>
  <si>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</si>
  <si>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</si>
  <si>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</si>
  <si>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</si>
  <si>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</si>
  <si>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</si>
  <si>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</si>
  <si>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</si>
  <si>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</si>
  <si>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</si>
  <si>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</si>
  <si>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</si>
  <si>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</si>
  <si>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</si>
  <si>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</si>
  <si>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</si>
  <si>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</si>
  <si>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</si>
  <si>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</si>
  <si>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</si>
  <si>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</si>
  <si>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</si>
  <si>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</si>
  <si>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</si>
  <si>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</si>
  <si>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</si>
  <si>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</si>
  <si>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</si>
  <si>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</si>
  <si>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</si>
  <si>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</si>
  <si>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</si>
  <si>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</si>
  <si>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</si>
  <si>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</si>
  <si>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</si>
  <si>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</si>
  <si>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</si>
  <si>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</si>
  <si>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</si>
  <si>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</si>
  <si>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</si>
  <si>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</si>
  <si>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</si>
  <si>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</si>
  <si>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</si>
  <si>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</si>
  <si>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</si>
  <si>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</si>
  <si>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</si>
  <si>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</si>
  <si>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</si>
  <si>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</si>
  <si>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</si>
  <si>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</si>
  <si>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</si>
  <si>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</si>
  <si>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</si>
  <si>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</si>
  <si>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</si>
  <si>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</si>
  <si>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</si>
  <si>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</si>
  <si>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</si>
  <si>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</si>
  <si>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</si>
  <si>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</si>
  <si>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</si>
  <si>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</si>
  <si>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</si>
  <si>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</si>
  <si>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</si>
  <si>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</si>
  <si>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</si>
  <si>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</si>
  <si>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</si>
  <si>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</si>
  <si>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</si>
  <si>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</si>
  <si>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</si>
  <si>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</si>
  <si>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</si>
  <si>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</si>
  <si>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</si>
  <si>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</si>
  <si>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</si>
  <si>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</si>
  <si>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</si>
  <si>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</si>
  <si>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</si>
  <si>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</si>
  <si>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</si>
  <si>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</si>
  <si>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</si>
  <si>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</si>
  <si>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</si>
  <si>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</si>
  <si>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</si>
  <si>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</si>
  <si>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</si>
  <si>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</si>
  <si>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</si>
  <si>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</si>
  <si>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</si>
  <si>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</si>
  <si>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</si>
  <si>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</si>
  <si>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</si>
  <si>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</si>
  <si>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</si>
  <si>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</si>
  <si>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</si>
  <si>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</si>
  <si>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</si>
  <si>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</si>
  <si>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</si>
  <si>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</si>
  <si>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</si>
  <si>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</si>
  <si>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</si>
  <si>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</si>
  <si>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</si>
  <si>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</si>
  <si>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</si>
  <si>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</si>
  <si>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</si>
  <si>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</si>
  <si>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</si>
  <si>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</si>
  <si>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</si>
  <si>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</si>
  <si>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</si>
  <si>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</si>
  <si>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</si>
  <si>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</si>
  <si>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</si>
  <si>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</si>
  <si>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</si>
  <si>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</si>
  <si>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</si>
  <si>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</si>
  <si>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</si>
  <si>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</si>
  <si>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</si>
  <si>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</si>
  <si>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</si>
  <si>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</si>
  <si>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</si>
  <si>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</si>
  <si>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</si>
  <si>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</si>
  <si>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</si>
  <si>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</si>
  <si>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</si>
  <si>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</si>
  <si>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</si>
  <si>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</si>
  <si>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</si>
  <si>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</si>
  <si>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</si>
  <si>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</si>
  <si>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</si>
  <si>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</si>
  <si>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</si>
  <si>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</si>
  <si>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</si>
  <si>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</si>
  <si>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</si>
  <si>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</si>
  <si>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</si>
  <si>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</si>
  <si>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</si>
  <si>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</si>
  <si>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</si>
  <si>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</si>
  <si>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</si>
  <si>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</si>
  <si>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</si>
  <si>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</si>
  <si>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</si>
  <si>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</si>
  <si>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</si>
  <si>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</si>
  <si>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</si>
  <si>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</si>
  <si>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</si>
  <si>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</si>
  <si>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</si>
  <si>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</si>
  <si>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</si>
  <si>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</si>
  <si>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</si>
  <si>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</si>
  <si>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</si>
  <si>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</si>
  <si>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</si>
  <si>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</si>
  <si>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</si>
  <si>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</si>
  <si>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</si>
  <si>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</si>
  <si>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</si>
  <si>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</si>
  <si>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</si>
  <si>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</si>
  <si>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</si>
  <si>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</si>
  <si>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</si>
  <si>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</si>
  <si>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</si>
  <si>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</si>
  <si>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</si>
  <si>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</si>
  <si>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</si>
  <si>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</si>
  <si>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</si>
  <si>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</si>
  <si>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</si>
  <si>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</si>
  <si>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</si>
  <si>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</si>
  <si>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</si>
  <si>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</si>
  <si>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</si>
  <si>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</si>
  <si>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</si>
  <si>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</si>
  <si>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</si>
  <si>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</si>
  <si>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</si>
  <si>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</si>
  <si>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</si>
  <si>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</si>
  <si>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</si>
  <si>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</si>
  <si>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</si>
  <si>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</si>
  <si>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</si>
  <si>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</si>
  <si>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</si>
  <si>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</si>
  <si>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</si>
  <si>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</si>
  <si>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</si>
  <si>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</si>
  <si>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</si>
  <si>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</si>
  <si>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</si>
  <si>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</si>
  <si>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</si>
  <si>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</si>
  <si>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</si>
  <si>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</si>
  <si>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</si>
  <si>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</si>
  <si>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</si>
  <si>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</si>
  <si>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</si>
  <si>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</si>
  <si>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</si>
  <si>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</si>
  <si>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</si>
  <si>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</si>
  <si>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</si>
  <si>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</si>
  <si>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</si>
  <si>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</si>
  <si>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</si>
  <si>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</si>
  <si>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</si>
  <si>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</si>
  <si>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</si>
  <si>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</si>
  <si>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</si>
  <si>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</si>
  <si>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</si>
  <si>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</si>
  <si>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</si>
  <si>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</si>
  <si>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</si>
  <si>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</si>
  <si>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</si>
  <si>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</si>
  <si>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</si>
  <si>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</si>
  <si>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</si>
  <si>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</si>
  <si>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</si>
  <si>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</si>
  <si>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</si>
  <si>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</si>
  <si>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</si>
  <si>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</si>
  <si>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</si>
  <si>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</si>
  <si>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</si>
  <si>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</si>
  <si>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</si>
  <si>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</si>
  <si>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</si>
  <si>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</si>
  <si>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</si>
  <si>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</si>
  <si>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</si>
  <si>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</si>
  <si>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</si>
  <si>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</si>
  <si>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</si>
  <si>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</si>
  <si>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</si>
  <si>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</si>
  <si>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</si>
  <si>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</si>
  <si>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</si>
  <si>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</si>
  <si>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</si>
  <si>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</si>
  <si>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</si>
  <si>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</si>
  <si>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</si>
  <si>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</si>
  <si>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</si>
  <si>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</si>
  <si>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</si>
  <si>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</si>
  <si>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</si>
  <si>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</si>
  <si>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</si>
  <si>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</si>
  <si>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</si>
  <si>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</si>
  <si>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</si>
  <si>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</si>
  <si>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</si>
  <si>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</si>
  <si>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</si>
  <si>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</si>
  <si>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</si>
  <si>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</si>
  <si>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</si>
  <si>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</si>
  <si>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</si>
  <si>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</si>
  <si>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</si>
  <si>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</si>
  <si>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</si>
  <si>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</si>
  <si>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</si>
  <si>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</si>
  <si>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</si>
  <si>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</si>
  <si>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</si>
  <si>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</si>
  <si>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</si>
  <si>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</si>
  <si>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</si>
  <si>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</si>
  <si>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</si>
  <si>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</si>
  <si>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</si>
  <si>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</si>
  <si>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</si>
  <si>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</si>
  <si>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</si>
  <si>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</si>
  <si>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</si>
  <si>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</si>
  <si>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</si>
  <si>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</si>
  <si>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</si>
  <si>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</si>
  <si>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</si>
  <si>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</si>
  <si>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</si>
  <si>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</si>
  <si>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</si>
  <si>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</si>
  <si>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</si>
  <si>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</si>
  <si>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</si>
  <si>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</si>
  <si>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</si>
  <si>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</si>
  <si>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</si>
  <si>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</si>
  <si>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</si>
  <si>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</si>
  <si>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</si>
  <si>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</si>
  <si>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</si>
  <si>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</si>
  <si>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</si>
  <si>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</si>
  <si>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</si>
  <si>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</si>
  <si>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</si>
  <si>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</si>
  <si>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</si>
  <si>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</si>
  <si>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</si>
  <si>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</si>
  <si>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</si>
  <si>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</si>
  <si>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</si>
  <si>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</si>
  <si>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</si>
  <si>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</si>
  <si>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</si>
  <si>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</si>
  <si>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</si>
  <si>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</si>
  <si>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</si>
  <si>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</si>
  <si>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</si>
  <si>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</si>
  <si>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</si>
  <si>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</si>
  <si>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</si>
  <si>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</si>
  <si>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</si>
  <si>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</si>
  <si>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</si>
  <si>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</si>
  <si>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</si>
  <si>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</si>
  <si>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</si>
  <si>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</si>
  <si>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</si>
  <si>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</si>
  <si>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</si>
  <si>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</si>
  <si>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</si>
  <si>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</si>
  <si>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</si>
  <si>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</si>
  <si>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</si>
  <si>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</si>
  <si>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</si>
  <si>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</si>
  <si>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</si>
  <si>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</si>
  <si>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</si>
  <si>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</si>
  <si>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</si>
  <si>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</si>
  <si>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</si>
  <si>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</si>
  <si>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</si>
  <si>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</si>
  <si>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</si>
  <si>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</si>
  <si>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</si>
  <si>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</si>
  <si>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</si>
  <si>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</si>
  <si>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</si>
  <si>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</si>
  <si>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</si>
  <si>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</si>
  <si>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</si>
  <si>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</si>
  <si>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</si>
  <si>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</si>
  <si>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</si>
  <si>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</si>
  <si>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</si>
  <si>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</si>
  <si>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</si>
  <si>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</si>
  <si>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</si>
  <si>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</si>
  <si>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</si>
  <si>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</si>
  <si>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</si>
  <si>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</si>
  <si>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</si>
  <si>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</si>
  <si>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</si>
  <si>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</si>
  <si>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</si>
  <si>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</si>
  <si>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</si>
  <si>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</si>
  <si>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</si>
  <si>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</si>
  <si>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</si>
  <si>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</si>
  <si>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</si>
  <si>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</si>
  <si>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</si>
  <si>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</si>
  <si>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</si>
  <si>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</si>
  <si>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</si>
  <si>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</si>
  <si>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</si>
  <si>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</si>
  <si>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</si>
  <si>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</si>
  <si>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</si>
  <si>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</si>
  <si>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</si>
  <si>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</si>
  <si>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</si>
  <si>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</si>
  <si>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</si>
  <si>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</si>
  <si>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</si>
  <si>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</si>
  <si>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</si>
  <si>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</si>
  <si>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</si>
  <si>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</si>
  <si>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</si>
  <si>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</si>
  <si>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</si>
  <si>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</si>
  <si>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</si>
  <si>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</si>
  <si>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</si>
  <si>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</si>
  <si>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</si>
  <si>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</si>
  <si>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</si>
  <si>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</si>
  <si>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</si>
  <si>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</si>
  <si>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</si>
  <si>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</si>
  <si>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</si>
  <si>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</si>
  <si>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</si>
  <si>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</si>
  <si>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</si>
  <si>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</si>
  <si>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</si>
  <si>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</si>
  <si>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</si>
  <si>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</si>
  <si>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</si>
  <si>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</si>
  <si>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</si>
  <si>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</si>
  <si>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</si>
  <si>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</si>
  <si>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</si>
  <si>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</si>
  <si>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</si>
  <si>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</si>
  <si>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</si>
  <si>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</si>
  <si>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</si>
  <si>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</si>
  <si>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</si>
  <si>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</si>
  <si>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</si>
  <si>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</si>
  <si>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</si>
  <si>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</si>
  <si>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</si>
  <si>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</si>
  <si>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</si>
  <si>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</si>
  <si>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</si>
  <si>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</si>
  <si>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</si>
  <si>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</si>
  <si>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</si>
  <si>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</si>
  <si>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</si>
  <si>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</si>
  <si>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</si>
  <si>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</si>
  <si>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</si>
  <si>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</si>
  <si>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</si>
  <si>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</si>
  <si>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</si>
  <si>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</si>
  <si>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</si>
  <si>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</si>
  <si>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</si>
  <si>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</si>
  <si>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</si>
  <si>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</si>
  <si>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</si>
  <si>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</si>
  <si>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</si>
  <si>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</si>
  <si>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</si>
  <si>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</si>
  <si>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</si>
  <si>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</si>
  <si>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</si>
  <si>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</si>
  <si>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</si>
  <si>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</si>
  <si>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</si>
  <si>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</si>
  <si>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</si>
  <si>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</si>
  <si>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</si>
  <si>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</si>
  <si>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</si>
  <si>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</si>
  <si>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</si>
  <si>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</si>
  <si>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</si>
  <si>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</si>
  <si>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</si>
  <si>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</si>
  <si>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</si>
  <si>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</si>
  <si>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</si>
  <si>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</si>
  <si>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</si>
  <si>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</si>
  <si>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</si>
  <si>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</si>
  <si>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</si>
  <si>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</si>
  <si>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</si>
  <si>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</si>
  <si>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</si>
  <si>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</si>
  <si>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</si>
  <si>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</si>
  <si>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</si>
  <si>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</si>
  <si>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</si>
  <si>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</si>
  <si>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</si>
  <si>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</si>
  <si>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</si>
  <si>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</si>
  <si>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</si>
  <si>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</si>
  <si>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</si>
  <si>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</si>
  <si>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</si>
  <si>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</si>
  <si>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</si>
  <si>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</si>
  <si>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</si>
  <si>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</si>
  <si>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</si>
  <si>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</si>
  <si>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</si>
  <si>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</si>
  <si>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</si>
  <si>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</si>
  <si>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</si>
  <si>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</si>
  <si>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</si>
  <si>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</si>
  <si>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</si>
  <si>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</si>
  <si>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</si>
  <si>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</si>
  <si>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</si>
  <si>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</si>
  <si>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</si>
  <si>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</si>
  <si>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</si>
  <si>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</si>
  <si>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</si>
  <si>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</si>
  <si>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</si>
  <si>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</si>
  <si>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</si>
  <si>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</si>
  <si>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</si>
  <si>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</si>
  <si>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</si>
  <si>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</si>
  <si>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</si>
  <si>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</si>
  <si>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</si>
  <si>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</si>
  <si>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</si>
  <si>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</si>
  <si>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</si>
  <si>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</si>
  <si>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</si>
  <si>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</si>
  <si>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</si>
  <si>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</si>
  <si>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</si>
  <si>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</si>
  <si>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</si>
  <si>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</si>
  <si>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</si>
  <si>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</si>
  <si>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</si>
  <si>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</si>
  <si>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</si>
  <si>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</si>
  <si>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</si>
  <si>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</si>
  <si>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</si>
  <si>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</si>
  <si>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</si>
  <si>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</si>
  <si>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</si>
  <si>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</si>
  <si>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</si>
  <si>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</si>
  <si>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</si>
  <si>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</si>
  <si>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</si>
  <si>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</si>
  <si>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</si>
  <si>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</si>
  <si>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</si>
  <si>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</si>
  <si>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</si>
  <si>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</si>
  <si>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</si>
  <si>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</si>
  <si>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</si>
  <si>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</si>
  <si>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</si>
  <si>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</si>
  <si>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</si>
  <si>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</si>
  <si>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</si>
  <si>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</si>
  <si>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</si>
  <si>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</si>
  <si>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</si>
  <si>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</si>
  <si>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</si>
  <si>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</si>
  <si>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</si>
  <si>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</si>
  <si>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</si>
  <si>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</si>
  <si>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</si>
  <si>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</si>
  <si>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</si>
  <si>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</si>
  <si>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</si>
  <si>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</si>
  <si>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</si>
  <si>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</si>
  <si>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</si>
  <si>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</si>
  <si>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</si>
  <si>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</si>
  <si>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</si>
  <si>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</si>
  <si>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</si>
  <si>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</si>
  <si>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</si>
  <si>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</si>
  <si>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</si>
  <si>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</si>
  <si>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</si>
  <si>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</si>
  <si>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</si>
  <si>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</si>
  <si>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</si>
  <si>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</si>
  <si>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</si>
  <si>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</si>
  <si>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</si>
  <si>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</si>
  <si>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</si>
  <si>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</si>
  <si>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</si>
  <si>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</si>
  <si>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</si>
  <si>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</si>
  <si>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</si>
  <si>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</si>
  <si>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</si>
  <si>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</si>
  <si>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</si>
  <si>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</si>
  <si>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</si>
  <si>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</si>
  <si>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</si>
  <si>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</si>
  <si>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</si>
  <si>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</si>
  <si>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</si>
  <si>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</si>
  <si>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</si>
  <si>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</si>
  <si>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</si>
  <si>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</si>
  <si>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</si>
  <si>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</si>
  <si>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</si>
  <si>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</si>
  <si>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</si>
  <si>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</si>
  <si>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</si>
  <si>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</si>
  <si>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</si>
  <si>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</si>
  <si>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</si>
  <si>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</si>
  <si>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</si>
  <si>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</si>
  <si>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</si>
  <si>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</si>
  <si>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</si>
  <si>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</si>
  <si>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</si>
  <si>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</si>
  <si>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</si>
  <si>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</si>
  <si>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</si>
  <si>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</si>
  <si>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</si>
  <si>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</si>
  <si>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</si>
  <si>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</si>
  <si>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</si>
  <si>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</si>
  <si>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</si>
  <si>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</si>
  <si>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</si>
  <si>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</si>
  <si>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</si>
  <si>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</si>
  <si>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</si>
  <si>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</si>
  <si>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</si>
  <si>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</si>
  <si>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</si>
  <si>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</si>
  <si>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</si>
  <si>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</si>
  <si>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</si>
  <si>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</si>
  <si>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</si>
  <si>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</si>
  <si>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</si>
  <si>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</si>
  <si>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</si>
  <si>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</si>
  <si>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</si>
  <si>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</si>
  <si>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</si>
  <si>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</si>
  <si>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</si>
  <si>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</si>
  <si>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</si>
  <si>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</si>
  <si>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</si>
  <si>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</si>
  <si>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</si>
  <si>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</si>
  <si>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</si>
  <si>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</si>
  <si>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</si>
  <si>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</si>
  <si>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</si>
  <si>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</si>
  <si>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</si>
  <si>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</si>
  <si>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</si>
  <si>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</si>
  <si>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</si>
  <si>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</si>
  <si>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</si>
  <si>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</si>
  <si>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</si>
  <si>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</si>
  <si>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</si>
  <si>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</si>
  <si>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</si>
  <si>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</si>
  <si>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</si>
  <si>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</si>
  <si>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</si>
  <si>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</si>
  <si>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</si>
  <si>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</si>
  <si>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</si>
  <si>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</si>
  <si>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</si>
  <si>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</si>
  <si>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</si>
  <si>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</si>
  <si>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</si>
  <si>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</si>
  <si>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</si>
  <si>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</si>
  <si>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</si>
  <si>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</si>
  <si>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</si>
  <si>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</si>
  <si>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</si>
  <si>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</si>
  <si>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</si>
  <si>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</si>
  <si>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</si>
  <si>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</si>
  <si>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</si>
  <si>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</si>
  <si>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</si>
  <si>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</si>
  <si>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</si>
  <si>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</si>
  <si>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</si>
  <si>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</si>
  <si>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</si>
  <si>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</si>
  <si>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</si>
  <si>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</si>
  <si>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</si>
  <si>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</si>
  <si>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</si>
  <si>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</si>
  <si>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</si>
  <si>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</si>
  <si>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</si>
  <si>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</si>
  <si>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</si>
  <si>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</si>
  <si>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</si>
  <si>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</si>
  <si>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</si>
  <si>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</si>
  <si>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</si>
  <si>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</si>
  <si>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</si>
  <si>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</si>
  <si>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</si>
  <si>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</si>
  <si>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</si>
  <si>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</si>
  <si>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</si>
  <si>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</si>
  <si>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</si>
  <si>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</si>
  <si>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</si>
  <si>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</si>
  <si>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</si>
  <si>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</si>
  <si>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</si>
  <si>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</si>
  <si>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</si>
  <si>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</si>
  <si>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</si>
  <si>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</si>
  <si>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</si>
  <si>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</si>
  <si>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</si>
  <si>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</si>
  <si>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</si>
  <si>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</si>
  <si>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</si>
  <si>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</si>
  <si>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</si>
  <si>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</si>
  <si>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</si>
  <si>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</si>
  <si>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</si>
  <si>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</si>
  <si>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</si>
  <si>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</si>
  <si>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</si>
  <si>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</si>
  <si>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</si>
  <si>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</si>
  <si>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</si>
  <si>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</si>
  <si>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</si>
  <si>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</si>
  <si>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</si>
  <si>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</si>
  <si>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</si>
  <si>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</si>
  <si>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</si>
  <si>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</si>
  <si>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</si>
  <si>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</si>
  <si>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</si>
  <si>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</si>
  <si>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</si>
  <si>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</si>
  <si>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</si>
  <si>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</si>
  <si>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</si>
  <si>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</si>
  <si>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</si>
  <si>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</si>
  <si>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</si>
  <si>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</si>
  <si>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</si>
  <si>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</si>
  <si>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</si>
  <si>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</si>
  <si>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</si>
  <si>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</si>
  <si>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</si>
  <si>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</si>
  <si>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</si>
  <si>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</si>
  <si>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</si>
  <si>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</si>
  <si>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</si>
  <si>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</si>
  <si>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</si>
  <si>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</si>
  <si>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</si>
  <si>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</si>
  <si>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</si>
  <si>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</si>
  <si>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</si>
  <si>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</si>
  <si>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</si>
  <si>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</si>
  <si>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</si>
  <si>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</si>
  <si>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</si>
  <si>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</si>
  <si>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</si>
  <si>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</si>
  <si>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</si>
  <si>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</si>
  <si>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</si>
  <si>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</si>
  <si>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</si>
  <si>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</si>
  <si>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</si>
  <si>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</si>
  <si>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</si>
  <si>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</si>
  <si>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</si>
  <si>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</si>
  <si>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</si>
  <si>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</si>
  <si>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</si>
  <si>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</si>
  <si>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</si>
  <si>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</si>
  <si>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</si>
  <si>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</si>
  <si>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</si>
  <si>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</si>
  <si>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</si>
  <si>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</si>
  <si>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</si>
  <si>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</si>
  <si>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</si>
  <si>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</si>
  <si>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</si>
  <si>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</si>
  <si>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</si>
  <si>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</si>
  <si>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</si>
  <si>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</si>
  <si>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</si>
  <si>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</si>
  <si>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</si>
  <si>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</si>
  <si>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</si>
  <si>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</si>
  <si>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</si>
  <si>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</si>
  <si>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</si>
  <si>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</si>
  <si>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</si>
  <si>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</si>
  <si>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</si>
  <si>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</si>
  <si>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</si>
  <si>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</si>
  <si>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</si>
  <si>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</si>
  <si>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</si>
  <si>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</si>
  <si>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</si>
  <si>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</si>
  <si>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</si>
  <si>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</si>
  <si>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</si>
  <si>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</si>
  <si>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</si>
  <si>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</si>
  <si>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</si>
  <si>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</si>
  <si>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</si>
  <si>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</si>
  <si>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</si>
  <si>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</si>
  <si>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</si>
  <si>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</si>
  <si>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</si>
  <si>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</si>
  <si>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</si>
  <si>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</si>
  <si>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</si>
  <si>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</si>
  <si>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</si>
  <si>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</si>
  <si>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</si>
  <si>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</si>
  <si>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</si>
  <si>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</si>
  <si>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</si>
  <si>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</si>
  <si>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</si>
  <si>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</si>
  <si>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</si>
  <si>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</si>
  <si>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</si>
  <si>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</si>
  <si>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</si>
  <si>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</si>
  <si>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</si>
  <si>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</si>
  <si>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</si>
  <si>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</si>
  <si>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</si>
  <si>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</si>
  <si>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</si>
  <si>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</si>
  <si>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</si>
  <si>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</si>
  <si>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</si>
  <si>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</si>
  <si>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</si>
  <si>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</si>
  <si>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</si>
  <si>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</si>
  <si>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</si>
  <si>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</si>
  <si>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</si>
  <si>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</si>
  <si>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</si>
  <si>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</si>
  <si>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</si>
  <si>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</si>
  <si>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</si>
  <si>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</si>
  <si>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</si>
  <si>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</si>
  <si>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</si>
  <si>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</si>
  <si>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</si>
  <si>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</si>
  <si>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</si>
  <si>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</si>
  <si>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</si>
  <si>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</si>
  <si>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</si>
  <si>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</si>
  <si>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</si>
  <si>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</si>
  <si>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</si>
  <si>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</si>
  <si>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</si>
  <si>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</si>
  <si>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</si>
  <si>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</si>
  <si>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</si>
  <si>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</si>
  <si>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</si>
  <si>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</si>
  <si>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</si>
  <si>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</si>
  <si>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</si>
  <si>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</si>
  <si>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</si>
  <si>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</si>
  <si>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</si>
  <si>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</si>
  <si>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</si>
  <si>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</si>
  <si>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</si>
  <si>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</si>
  <si>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</si>
  <si>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</si>
  <si>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</si>
  <si>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</si>
  <si>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</si>
  <si>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</si>
  <si>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</si>
  <si>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</si>
  <si>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</si>
  <si>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</si>
  <si>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</si>
  <si>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</si>
  <si>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</si>
  <si>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</si>
  <si>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</si>
  <si>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</si>
  <si>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</si>
  <si>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</si>
  <si>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</si>
  <si>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</si>
  <si>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</si>
  <si>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</si>
  <si>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</si>
  <si>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</si>
  <si>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</si>
  <si>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</si>
  <si>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</si>
  <si>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</si>
  <si>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</si>
  <si>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</si>
  <si>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</si>
  <si>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</si>
  <si>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</si>
  <si>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</si>
  <si>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</si>
  <si>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</si>
  <si>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</si>
  <si>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</si>
  <si>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</si>
  <si>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</si>
  <si>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</si>
  <si>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</si>
  <si>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</si>
  <si>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</si>
  <si>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</si>
  <si>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</si>
  <si>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</si>
  <si>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</si>
  <si>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</si>
  <si>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</si>
  <si>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</si>
  <si>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</si>
  <si>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</si>
  <si>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</si>
  <si>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</si>
  <si>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</si>
  <si>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</si>
  <si>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</si>
  <si>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</si>
  <si>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</si>
  <si>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</si>
  <si>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</si>
  <si>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</si>
  <si>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</si>
  <si>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</si>
  <si>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</si>
  <si>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</si>
  <si>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</si>
  <si>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</si>
  <si>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</si>
  <si>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</si>
  <si>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</si>
  <si>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</si>
  <si>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</si>
  <si>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</si>
  <si>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</si>
  <si>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</si>
  <si>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</si>
  <si>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</si>
  <si>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</si>
  <si>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</si>
  <si>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</si>
  <si>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</si>
  <si>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</si>
  <si>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</si>
  <si>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</si>
  <si>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</si>
  <si>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</si>
  <si>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</si>
  <si>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</si>
  <si>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</si>
  <si>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</si>
  <si>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</si>
  <si>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</si>
  <si>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</si>
  <si>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</si>
  <si>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</si>
  <si>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</si>
  <si>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</si>
  <si>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</si>
  <si>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</si>
  <si>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</si>
  <si>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</si>
  <si>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</si>
  <si>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</si>
  <si>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</si>
  <si>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</si>
  <si>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</si>
  <si>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</si>
  <si>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</si>
  <si>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</si>
  <si>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</si>
  <si>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</si>
  <si>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</si>
  <si>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</si>
  <si>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</si>
  <si>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</si>
  <si>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</si>
  <si>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</si>
  <si>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</si>
  <si>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</si>
  <si>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</si>
  <si>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</si>
  <si>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</si>
  <si>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</si>
  <si>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</si>
  <si>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</si>
  <si>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</si>
  <si>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</si>
  <si>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</si>
  <si>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</si>
  <si>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</si>
  <si>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</si>
  <si>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</si>
  <si>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</si>
  <si>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</si>
  <si>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</si>
  <si>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</si>
  <si>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</si>
  <si>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</si>
  <si>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</si>
  <si>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</si>
  <si>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</si>
  <si>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</si>
  <si>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</si>
  <si>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</si>
  <si>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</si>
  <si>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</si>
  <si>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</si>
  <si>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</si>
  <si>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</si>
  <si>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</si>
  <si>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</si>
  <si>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</si>
  <si>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</si>
  <si>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</si>
  <si>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</si>
  <si>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</si>
  <si>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</si>
  <si>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</si>
  <si>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</si>
  <si>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</si>
  <si>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</si>
  <si>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</si>
  <si>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</si>
  <si>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</si>
  <si>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</si>
  <si>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</si>
  <si>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</si>
  <si>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</si>
  <si>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</si>
  <si>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</si>
  <si>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</si>
  <si>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</si>
  <si>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</si>
  <si>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</si>
  <si>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</si>
  <si>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</si>
  <si>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</si>
  <si>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</si>
  <si>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</si>
  <si>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</si>
  <si>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</si>
  <si>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</si>
  <si>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</si>
  <si>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</si>
  <si>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</si>
  <si>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</si>
  <si>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</si>
  <si>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</si>
  <si>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</si>
  <si>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</si>
  <si>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</si>
  <si>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</si>
  <si>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</si>
  <si>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</si>
  <si>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</si>
  <si>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</si>
  <si>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</si>
  <si>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</si>
  <si>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</si>
  <si>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</si>
  <si>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</si>
  <si>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</si>
  <si>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</si>
  <si>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</si>
  <si>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</si>
  <si>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</si>
  <si>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</si>
  <si>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</si>
  <si>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</si>
  <si>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</si>
  <si>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</si>
  <si>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</si>
  <si>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</si>
  <si>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</si>
  <si>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</si>
  <si>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</si>
  <si>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</si>
  <si>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</si>
  <si>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</si>
  <si>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</si>
  <si>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</si>
  <si>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</si>
  <si>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</si>
  <si>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</si>
  <si>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</si>
  <si>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</si>
  <si>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</si>
  <si>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</si>
  <si>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</si>
  <si>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</si>
  <si>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</si>
  <si>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</si>
  <si>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</si>
  <si>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</si>
  <si>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</si>
  <si>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</si>
  <si>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</si>
  <si>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</si>
  <si>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</si>
  <si>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</si>
  <si>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</si>
  <si>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</si>
  <si>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</si>
  <si>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</si>
  <si>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</si>
  <si>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</si>
  <si>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</si>
  <si>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</si>
  <si>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</si>
  <si>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</si>
  <si>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</si>
  <si>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</si>
  <si>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</si>
  <si>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</si>
  <si>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</si>
  <si>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</si>
  <si>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</si>
  <si>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</si>
  <si>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</si>
  <si>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</si>
  <si>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</si>
  <si>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</si>
  <si>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</si>
  <si>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</si>
  <si>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</si>
  <si>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</si>
  <si>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</si>
  <si>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</si>
  <si>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</si>
  <si>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</si>
  <si>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</si>
  <si>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</si>
  <si>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</si>
  <si>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</si>
  <si>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</si>
  <si>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</si>
  <si>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</si>
  <si>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</si>
  <si>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</si>
  <si>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</si>
  <si>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</si>
  <si>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</si>
  <si>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</si>
  <si>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</si>
  <si>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</si>
  <si>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</si>
  <si>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</si>
  <si>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</si>
  <si>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</si>
  <si>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</si>
  <si>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</si>
  <si>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</si>
  <si>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</si>
  <si>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</si>
  <si>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</si>
  <si>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</si>
  <si>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</si>
  <si>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</si>
  <si>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</si>
  <si>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</si>
  <si>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</si>
  <si>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</si>
  <si>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</si>
  <si>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</si>
  <si>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</si>
  <si>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</si>
  <si>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</si>
  <si>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</si>
  <si>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</si>
  <si>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</si>
  <si>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</si>
  <si>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</si>
  <si>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</si>
  <si>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</si>
  <si>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</si>
  <si>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</si>
  <si>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</si>
  <si>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</si>
  <si>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</si>
  <si>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</si>
  <si>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</si>
  <si>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</si>
  <si>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</si>
  <si>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</si>
  <si>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</si>
  <si>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</si>
  <si>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</si>
  <si>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</si>
  <si>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</si>
  <si>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</si>
  <si>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</si>
  <si>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</si>
  <si>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</si>
  <si>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</si>
  <si>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</si>
  <si>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</si>
  <si>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</si>
  <si>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</si>
  <si>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</si>
  <si>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</si>
  <si>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</si>
  <si>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</si>
  <si>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</si>
  <si>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</si>
  <si>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</si>
  <si>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</si>
  <si>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</si>
  <si>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</si>
  <si>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</si>
  <si>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</si>
  <si>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</si>
  <si>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</si>
  <si>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</si>
  <si>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</si>
  <si>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</si>
  <si>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</si>
  <si>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</si>
  <si>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</si>
  <si>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</si>
  <si>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</si>
  <si>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</si>
  <si>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</si>
  <si>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</si>
  <si>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</si>
  <si>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</si>
  <si>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</si>
  <si>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</si>
  <si>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</si>
  <si>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</si>
  <si>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</si>
  <si>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</si>
  <si>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</si>
  <si>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</si>
  <si>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</si>
  <si>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</si>
  <si>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</si>
  <si>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</si>
  <si>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</si>
  <si>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</si>
  <si>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</si>
  <si>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</si>
  <si>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</si>
  <si>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</si>
  <si>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</si>
  <si>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</si>
  <si>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</si>
  <si>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</si>
  <si>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</si>
  <si>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</si>
  <si>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</si>
  <si>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</si>
  <si>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</si>
  <si>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</si>
  <si>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</si>
  <si>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</si>
  <si>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</si>
  <si>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</si>
  <si>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</si>
  <si>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</si>
  <si>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</si>
  <si>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</si>
  <si>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</si>
  <si>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</si>
  <si>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</si>
  <si>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</si>
  <si>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</si>
  <si>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</si>
  <si>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</si>
  <si>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</si>
  <si>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</si>
  <si>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</si>
  <si>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</si>
  <si>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</si>
  <si>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</si>
  <si>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</si>
  <si>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</si>
  <si>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</si>
  <si>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</si>
  <si>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</si>
  <si>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</si>
  <si>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</si>
  <si>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</si>
  <si>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</si>
  <si>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</si>
  <si>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</si>
  <si>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</si>
  <si>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</si>
  <si>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</si>
  <si>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</si>
  <si>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</si>
  <si>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</si>
  <si>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</si>
  <si>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</si>
  <si>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</si>
  <si>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</si>
  <si>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</si>
  <si>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</si>
  <si>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</si>
  <si>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</si>
  <si>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</si>
  <si>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</si>
  <si>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</si>
  <si>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</si>
  <si>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</si>
  <si>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</si>
  <si>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</si>
  <si>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</si>
  <si>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</si>
  <si>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</si>
  <si>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</si>
  <si>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</si>
  <si>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</si>
  <si>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</si>
  <si>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</si>
  <si>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</si>
  <si>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</si>
  <si>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</si>
  <si>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</si>
  <si>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</si>
  <si>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</si>
  <si>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</si>
  <si>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</si>
  <si>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</si>
  <si>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</si>
  <si>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</si>
  <si>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</si>
  <si>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</si>
  <si>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</si>
  <si>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</si>
  <si>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</si>
  <si>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</si>
  <si>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</si>
  <si>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</si>
  <si>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</si>
  <si>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</si>
  <si>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</si>
  <si>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</si>
  <si>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</si>
  <si>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</si>
  <si>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</si>
  <si>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</si>
  <si>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</si>
  <si>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</si>
  <si>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</si>
  <si>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</si>
  <si>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</si>
  <si>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</si>
  <si>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</si>
  <si>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</si>
  <si>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</si>
  <si>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</si>
  <si>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</si>
  <si>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</si>
  <si>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</si>
  <si>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</si>
  <si>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</si>
  <si>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</si>
  <si>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</si>
  <si>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</si>
  <si>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</si>
  <si>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</si>
  <si>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</si>
  <si>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</si>
  <si>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</si>
  <si>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</si>
  <si>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</si>
  <si>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</si>
  <si>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</si>
  <si>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</si>
  <si>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</si>
  <si>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</si>
  <si>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</si>
  <si>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</si>
  <si>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</si>
  <si>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</si>
  <si>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</si>
  <si>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</si>
  <si>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</si>
  <si>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</si>
  <si>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</si>
  <si>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</si>
  <si>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</si>
  <si>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</si>
  <si>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</si>
  <si>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</si>
  <si>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</si>
  <si>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</si>
  <si>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</si>
  <si>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</si>
  <si>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</si>
  <si>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</si>
  <si>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</si>
  <si>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</si>
  <si>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</si>
  <si>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</si>
  <si>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</si>
  <si>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</si>
  <si>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</si>
  <si>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</si>
  <si>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</si>
  <si>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</si>
  <si>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</si>
  <si>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</si>
  <si>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</si>
  <si>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</si>
  <si>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</si>
  <si>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</si>
  <si>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</si>
  <si>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</si>
  <si>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</si>
  <si>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</si>
  <si>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</si>
  <si>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</si>
  <si>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</si>
  <si>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</si>
  <si>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</si>
  <si>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</si>
  <si>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</si>
  <si>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</si>
  <si>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</si>
  <si>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</si>
  <si>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</si>
  <si>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</si>
  <si>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</si>
  <si>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</si>
  <si>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</si>
  <si>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</si>
  <si>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</si>
  <si>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</si>
  <si>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</si>
  <si>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</si>
  <si>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</si>
  <si>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</si>
  <si>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</si>
  <si>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</si>
  <si>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</si>
  <si>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</si>
  <si>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</si>
  <si>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</si>
  <si>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</si>
  <si>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</si>
  <si>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</si>
  <si>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</si>
  <si>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</si>
  <si>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</si>
  <si>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</si>
  <si>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</si>
  <si>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</si>
  <si>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</si>
  <si>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</si>
  <si>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</si>
  <si>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</si>
  <si>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</si>
  <si>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</si>
  <si>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</si>
  <si>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</si>
  <si>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</si>
  <si>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</si>
  <si>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</si>
  <si>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</si>
  <si>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</si>
  <si>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</si>
  <si>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</si>
  <si>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</si>
  <si>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</si>
  <si>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</si>
  <si>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</si>
  <si>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</si>
  <si>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</si>
  <si>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</si>
  <si>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</si>
  <si>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</si>
  <si>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</si>
  <si>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</si>
  <si>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</si>
  <si>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</si>
  <si>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</si>
  <si>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</si>
  <si>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</si>
  <si>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</si>
  <si>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</si>
  <si>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</si>
  <si>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</si>
  <si>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</si>
  <si>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</si>
  <si>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</si>
  <si>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</si>
  <si>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</si>
  <si>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</si>
  <si>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</si>
  <si>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</si>
  <si>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</si>
  <si>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</si>
  <si>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</si>
  <si>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</si>
  <si>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</si>
  <si>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</si>
  <si>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</si>
  <si>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</si>
  <si>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</si>
  <si>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</si>
  <si>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</si>
  <si>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</si>
  <si>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</si>
  <si>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</si>
  <si>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</si>
  <si>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</si>
  <si>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</si>
  <si>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</si>
  <si>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</si>
  <si>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</si>
  <si>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</si>
  <si>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</si>
  <si>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</si>
  <si>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</si>
  <si>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</si>
  <si>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</si>
  <si>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</si>
  <si>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</si>
  <si>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</si>
  <si>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</si>
  <si>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</si>
  <si>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</si>
  <si>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</si>
  <si>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</si>
  <si>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</si>
  <si>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</si>
  <si>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</si>
  <si>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</si>
  <si>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</si>
  <si>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</si>
  <si>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</si>
  <si>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</si>
  <si>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</si>
  <si>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</si>
  <si>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</si>
  <si>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</si>
  <si>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</si>
  <si>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</si>
  <si>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</si>
  <si>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</si>
  <si>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</si>
  <si>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</si>
  <si>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</si>
  <si>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</si>
  <si>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</si>
  <si>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</si>
  <si>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</si>
  <si>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</si>
  <si>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</si>
  <si>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</si>
  <si>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</si>
  <si>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</si>
  <si>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</si>
  <si>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</si>
  <si>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</si>
  <si>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</si>
  <si>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</si>
  <si>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</si>
  <si>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</si>
  <si>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</si>
  <si>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</si>
  <si>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</si>
  <si>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</si>
  <si>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</si>
  <si>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</si>
  <si>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</si>
  <si>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</si>
  <si>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</si>
  <si>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</si>
  <si>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</si>
  <si>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</si>
  <si>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</si>
  <si>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</si>
  <si>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</si>
  <si>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</si>
  <si>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</si>
  <si>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</si>
  <si>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</si>
  <si>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</si>
  <si>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</si>
  <si>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</si>
  <si>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</si>
  <si>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</si>
  <si>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</si>
  <si>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</si>
  <si>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</si>
  <si>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</si>
  <si>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</si>
  <si>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</si>
  <si>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</si>
  <si>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</si>
  <si>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</si>
  <si>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</si>
  <si>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</si>
  <si>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</si>
  <si>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</si>
  <si>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</si>
  <si>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</si>
  <si>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</si>
  <si>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</si>
  <si>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</si>
  <si>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</si>
  <si>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</si>
  <si>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</si>
  <si>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</si>
  <si>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</si>
  <si>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</si>
  <si>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</si>
  <si>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</si>
  <si>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</si>
  <si>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</si>
  <si>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</si>
  <si>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</si>
  <si>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</si>
  <si>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</si>
  <si>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</si>
  <si>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</si>
  <si>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</si>
  <si>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</si>
  <si>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</si>
  <si>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</si>
  <si>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</si>
  <si>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</si>
  <si>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</si>
  <si>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</si>
  <si>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</si>
  <si>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</si>
  <si>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</si>
  <si>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</si>
  <si>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</si>
  <si>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</si>
  <si>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</si>
  <si>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</si>
  <si>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</si>
  <si>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</si>
  <si>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</si>
  <si>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</si>
  <si>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</si>
  <si>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</si>
  <si>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</si>
  <si>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</si>
  <si>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</si>
  <si>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</si>
  <si>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</si>
  <si>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</si>
  <si>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</si>
  <si>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</si>
  <si>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</si>
  <si>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</si>
  <si>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</si>
  <si>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</si>
  <si>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</si>
  <si>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</si>
  <si>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</si>
  <si>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</si>
  <si>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</si>
  <si>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</si>
  <si>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</si>
  <si>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</si>
  <si>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</si>
  <si>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</si>
  <si>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</si>
  <si>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</si>
  <si>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</si>
  <si>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</si>
  <si>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</si>
  <si>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</si>
  <si>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</si>
  <si>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</si>
  <si>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</si>
  <si>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</si>
  <si>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</si>
  <si>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</si>
  <si>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</si>
  <si>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</si>
  <si>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</si>
  <si>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</si>
  <si>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</si>
  <si>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</si>
  <si>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</si>
  <si>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</si>
  <si>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</si>
  <si>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</si>
  <si>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</si>
  <si>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</si>
  <si>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</si>
  <si>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</si>
  <si>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</si>
  <si>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</si>
  <si>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</si>
  <si>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</si>
  <si>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</si>
  <si>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</si>
  <si>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</si>
  <si>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</si>
  <si>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</si>
  <si>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</si>
  <si>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</si>
  <si>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</si>
  <si>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</si>
  <si>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</si>
  <si>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</si>
  <si>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</si>
  <si>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</si>
  <si>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</si>
  <si>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</si>
  <si>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</si>
  <si>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</si>
  <si>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</si>
  <si>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</si>
  <si>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</si>
  <si>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</si>
  <si>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</si>
  <si>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</si>
  <si>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</si>
  <si>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</si>
  <si>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</si>
  <si>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</si>
  <si>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</si>
  <si>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</si>
  <si>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</si>
  <si>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</si>
  <si>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</si>
  <si>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</si>
  <si>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</si>
  <si>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</si>
  <si>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</si>
  <si>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</si>
  <si>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</si>
  <si>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</si>
  <si>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</si>
  <si>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</si>
  <si>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</si>
  <si>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</si>
  <si>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</si>
  <si>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</si>
  <si>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</si>
  <si>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</si>
  <si>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</si>
  <si>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</si>
  <si>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</si>
  <si>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</si>
  <si>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</si>
  <si>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</si>
  <si>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</si>
  <si>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</si>
  <si>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</si>
  <si>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</si>
  <si>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</si>
  <si>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</si>
  <si>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</si>
  <si>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</si>
  <si>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</si>
  <si>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</si>
  <si>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</si>
  <si>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</si>
  <si>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</si>
  <si>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</si>
  <si>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</si>
  <si>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</si>
  <si>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</si>
  <si>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</si>
  <si>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</si>
  <si>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</si>
  <si>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</si>
  <si>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</si>
  <si>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</si>
  <si>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</si>
  <si>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</si>
  <si>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</si>
  <si>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</si>
  <si>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</si>
  <si>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</si>
  <si>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</si>
  <si>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</si>
  <si>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</si>
  <si>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</si>
  <si>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</si>
  <si>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</si>
  <si>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</si>
  <si>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</si>
  <si>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</si>
  <si>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</si>
  <si>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</si>
  <si>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</si>
  <si>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</si>
  <si>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</si>
  <si>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</si>
  <si>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</si>
  <si>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</si>
  <si>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</si>
  <si>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</si>
  <si>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</si>
  <si>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</si>
  <si>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</si>
  <si>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</si>
  <si>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</si>
  <si>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</si>
  <si>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</si>
  <si>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</si>
  <si>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</si>
  <si>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</si>
  <si>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</si>
  <si>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</si>
  <si>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</si>
  <si>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</si>
  <si>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</si>
  <si>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</si>
  <si>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</si>
  <si>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</si>
  <si>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</si>
  <si>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</si>
  <si>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</si>
  <si>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</si>
  <si>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</si>
  <si>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</si>
  <si>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</si>
  <si>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</si>
  <si>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</si>
  <si>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</si>
  <si>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</si>
  <si>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</si>
  <si>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</si>
  <si>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</si>
  <si>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</si>
  <si>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</si>
  <si>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</si>
  <si>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</si>
  <si>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</si>
  <si>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</si>
  <si>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</si>
  <si>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</si>
  <si>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</si>
  <si>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</si>
  <si>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</si>
  <si>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</si>
  <si>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</si>
  <si>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</si>
  <si>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</si>
  <si>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</si>
  <si>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</si>
  <si>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</si>
  <si>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</si>
  <si>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</si>
  <si>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</si>
  <si>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</si>
  <si>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</si>
  <si>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</si>
  <si>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</si>
  <si>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</si>
  <si>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</si>
  <si>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</si>
  <si>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</si>
  <si>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</si>
  <si>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</si>
  <si>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</si>
  <si>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</si>
  <si>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</si>
  <si>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</si>
  <si>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</si>
  <si>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</si>
  <si>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</si>
  <si>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</si>
  <si>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</si>
  <si>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</si>
  <si>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</si>
  <si>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</si>
  <si>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</si>
  <si>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</si>
  <si>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</si>
  <si>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</si>
  <si>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</si>
  <si>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</si>
  <si>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</si>
  <si>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</si>
  <si>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</si>
  <si>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</si>
  <si>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</si>
  <si>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</si>
  <si>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</si>
  <si>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</si>
  <si>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</si>
  <si>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</si>
  <si>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</si>
  <si>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</si>
  <si>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</si>
  <si>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</si>
  <si>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</si>
  <si>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</si>
  <si>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</si>
  <si>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</si>
  <si>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</si>
  <si>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</si>
  <si>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</si>
  <si>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</si>
  <si>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</si>
  <si>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</si>
  <si>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</si>
  <si>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</si>
  <si>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</si>
  <si>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</si>
  <si>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</si>
  <si>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</si>
  <si>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</si>
  <si>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</si>
  <si>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</si>
  <si>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</si>
  <si>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</si>
  <si>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</si>
  <si>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</si>
  <si>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</si>
  <si>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</si>
  <si>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</si>
  <si>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</si>
  <si>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</si>
  <si>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</si>
  <si>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</si>
  <si>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</si>
  <si>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</si>
  <si>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</si>
  <si>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</si>
  <si>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</si>
  <si>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</si>
  <si>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</si>
  <si>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</si>
  <si>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</si>
  <si>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</si>
  <si>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</si>
  <si>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</si>
  <si>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</si>
  <si>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</si>
  <si>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</si>
  <si>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</si>
  <si>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</si>
  <si>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</si>
  <si>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</si>
  <si>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</si>
  <si>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</si>
  <si>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</si>
  <si>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</si>
  <si>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</si>
  <si>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</si>
  <si>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</si>
  <si>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</si>
  <si>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</si>
  <si>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</si>
  <si>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</si>
  <si>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</si>
  <si>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</si>
  <si>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</si>
  <si>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</si>
  <si>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</si>
  <si>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</si>
  <si>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</si>
  <si>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</si>
  <si>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</si>
  <si>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</si>
  <si>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</si>
  <si>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</si>
  <si>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</si>
  <si>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</si>
  <si>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</si>
  <si>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</si>
  <si>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</si>
  <si>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</si>
  <si>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</si>
  <si>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</si>
  <si>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</si>
  <si>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</si>
  <si>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</si>
  <si>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</si>
  <si>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</si>
  <si>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</si>
  <si>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</si>
  <si>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</si>
  <si>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</si>
  <si>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</si>
  <si>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</si>
  <si>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</si>
  <si>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</si>
  <si>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</si>
  <si>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</si>
  <si>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</si>
  <si>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</si>
  <si>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</si>
  <si>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</si>
  <si>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</si>
  <si>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</si>
  <si>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</si>
  <si>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</si>
  <si>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</si>
  <si>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</si>
  <si>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</si>
  <si>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</si>
  <si>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</si>
  <si>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</si>
  <si>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</si>
  <si>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</si>
  <si>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</si>
  <si>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</si>
  <si>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</si>
  <si>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</si>
  <si>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</si>
  <si>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</si>
  <si>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</si>
  <si>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</si>
  <si>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</si>
  <si>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</si>
  <si>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</si>
  <si>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</si>
  <si>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</si>
  <si>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</si>
  <si>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</si>
  <si>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</si>
  <si>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</si>
  <si>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</si>
  <si>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</si>
  <si>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</si>
  <si>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</si>
  <si>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</si>
  <si>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</si>
  <si>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</si>
  <si>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</si>
  <si>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</si>
  <si>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</si>
  <si>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</si>
  <si>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</si>
  <si>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</si>
  <si>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</si>
  <si>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</si>
  <si>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</si>
  <si>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</si>
  <si>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</si>
  <si>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</si>
  <si>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</si>
  <si>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</si>
  <si>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</si>
  <si>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</si>
  <si>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</si>
  <si>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</si>
  <si>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</si>
  <si>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</si>
  <si>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</si>
  <si>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</si>
  <si>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</si>
  <si>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</si>
  <si>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</si>
  <si>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</si>
  <si>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</si>
  <si>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</si>
  <si>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</si>
  <si>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</si>
  <si>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</si>
  <si>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</si>
  <si>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</si>
  <si>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</si>
  <si>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</si>
  <si>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</si>
  <si>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</si>
  <si>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</si>
  <si>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</si>
  <si>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</si>
  <si>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</si>
  <si>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</si>
  <si>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</si>
  <si>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</si>
  <si>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</si>
  <si>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</si>
  <si>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</si>
  <si>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</si>
  <si>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</si>
  <si>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</si>
  <si>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</si>
  <si>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</si>
  <si>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</si>
  <si>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</si>
  <si>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</si>
  <si>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</si>
  <si>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</si>
  <si>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</si>
  <si>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</si>
  <si>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</si>
  <si>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</si>
  <si>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</si>
  <si>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</si>
  <si>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</si>
  <si>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</si>
  <si>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</si>
  <si>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</si>
  <si>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</si>
  <si>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</si>
  <si>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</si>
  <si>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</si>
  <si>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</si>
  <si>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</si>
  <si>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</si>
  <si>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</si>
  <si>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</si>
  <si>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</si>
  <si>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</si>
  <si>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</si>
  <si>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</si>
  <si>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</si>
  <si>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</si>
  <si>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</si>
  <si>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</si>
  <si>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</si>
  <si>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</si>
  <si>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</si>
  <si>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</si>
  <si>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</si>
  <si>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</si>
  <si>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</si>
  <si>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</si>
  <si>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</si>
  <si>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</si>
  <si>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</si>
  <si>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</si>
  <si>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</si>
  <si>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</si>
  <si>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</si>
  <si>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</si>
  <si>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</si>
  <si>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</si>
  <si>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</si>
  <si>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</si>
  <si>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</si>
  <si>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</si>
  <si>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</si>
  <si>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</si>
  <si>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</si>
  <si>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</si>
  <si>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</si>
  <si>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</si>
  <si>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</si>
  <si>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</si>
  <si>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</si>
  <si>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</si>
  <si>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</si>
  <si>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</si>
  <si>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</si>
  <si>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</si>
  <si>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</si>
  <si>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</si>
  <si>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</si>
  <si>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</si>
  <si>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</si>
  <si>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</si>
  <si>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</si>
  <si>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</si>
  <si>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</si>
  <si>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</si>
  <si>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</si>
  <si>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</si>
  <si>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</si>
  <si>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</si>
  <si>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</si>
  <si>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</si>
  <si>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</si>
  <si>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</si>
  <si>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</si>
  <si>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</si>
  <si>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</si>
  <si>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</si>
  <si>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</si>
  <si>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</si>
  <si>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</si>
  <si>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</si>
  <si>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</si>
  <si>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</si>
  <si>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</si>
  <si>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</si>
  <si>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</si>
  <si>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</si>
  <si>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</si>
  <si>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</si>
  <si>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</si>
  <si>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</si>
  <si>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</si>
  <si>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</si>
  <si>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</si>
  <si>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</si>
  <si>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</si>
  <si>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</si>
  <si>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</si>
  <si>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</si>
  <si>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</si>
  <si>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</si>
  <si>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</si>
  <si>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</si>
  <si>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</si>
  <si>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</si>
  <si>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</si>
  <si>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</si>
  <si>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</si>
  <si>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</si>
  <si>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</si>
  <si>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</si>
  <si>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</si>
  <si>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</si>
  <si>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</si>
  <si>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</si>
  <si>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</si>
  <si>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</si>
  <si>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</si>
  <si>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</si>
  <si>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</si>
  <si>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</si>
  <si>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</si>
  <si>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</si>
  <si>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</si>
  <si>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</si>
  <si>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</si>
  <si>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</si>
  <si>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</si>
  <si>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</si>
  <si>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</si>
  <si>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</si>
  <si>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</si>
  <si>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</si>
  <si>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</si>
  <si>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</si>
  <si>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</si>
  <si>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</si>
  <si>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</si>
  <si>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</si>
  <si>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</si>
  <si>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</si>
  <si>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</si>
  <si>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</si>
  <si>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</si>
  <si>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</si>
  <si>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</si>
  <si>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</si>
  <si>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</si>
  <si>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</si>
  <si>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</si>
  <si>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</si>
  <si>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</si>
  <si>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</si>
  <si>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</si>
  <si>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</si>
  <si>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</si>
  <si>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</si>
  <si>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</si>
  <si>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</si>
  <si>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</si>
  <si>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</si>
  <si>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</si>
  <si>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</si>
  <si>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</si>
  <si>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</si>
  <si>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</si>
  <si>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</si>
  <si>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</si>
  <si>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</si>
  <si>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</si>
  <si>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</si>
  <si>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</si>
  <si>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</si>
  <si>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</si>
  <si>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</si>
  <si>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</si>
  <si>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</si>
  <si>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</si>
  <si>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</si>
  <si>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</si>
  <si>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</si>
  <si>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</si>
  <si>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</si>
  <si>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</si>
  <si>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</si>
  <si>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</si>
  <si>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</si>
  <si>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</si>
  <si>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</si>
  <si>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</si>
  <si>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</si>
  <si>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</si>
  <si>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</si>
  <si>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</si>
  <si>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</si>
  <si>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</si>
  <si>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</si>
  <si>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</si>
  <si>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</si>
  <si>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</si>
  <si>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</si>
  <si>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</si>
  <si>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</si>
  <si>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</si>
  <si>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</si>
  <si>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</si>
  <si>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</si>
  <si>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</si>
  <si>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</si>
  <si>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</si>
  <si>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</si>
  <si>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</si>
  <si>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</si>
  <si>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</si>
  <si>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</si>
  <si>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</si>
  <si>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</si>
  <si>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</si>
  <si>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</si>
  <si>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</si>
  <si>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</si>
  <si>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</si>
  <si>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</si>
  <si>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</si>
  <si>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</si>
  <si>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</si>
  <si>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</si>
  <si>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</si>
  <si>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</si>
  <si>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</si>
  <si>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</si>
  <si>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</si>
  <si>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</si>
  <si>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</si>
  <si>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</si>
  <si>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</si>
  <si>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</si>
  <si>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</si>
  <si>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</si>
  <si>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</si>
  <si>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</si>
  <si>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</si>
  <si>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</si>
  <si>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</si>
  <si>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</si>
  <si>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</si>
  <si>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</si>
  <si>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</si>
  <si>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</si>
  <si>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</si>
  <si>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</si>
  <si>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</si>
  <si>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</si>
  <si>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</si>
  <si>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</si>
  <si>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</si>
  <si>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</si>
  <si>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</si>
  <si>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</si>
  <si>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</si>
  <si>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</si>
  <si>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</si>
  <si>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</si>
  <si>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</si>
  <si>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</si>
  <si>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</si>
  <si>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</si>
  <si>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</si>
  <si>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</si>
  <si>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</si>
  <si>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</si>
  <si>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</si>
  <si>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</si>
  <si>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</si>
  <si>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</si>
  <si>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</si>
  <si>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</si>
  <si>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</si>
  <si>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</si>
  <si>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</si>
  <si>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</si>
  <si>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</si>
  <si>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</si>
  <si>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</si>
  <si>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</si>
  <si>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</si>
  <si>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</si>
  <si>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</si>
  <si>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</si>
  <si>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</si>
  <si>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</si>
  <si>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</si>
  <si>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</si>
  <si>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</si>
  <si>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</si>
  <si>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</si>
  <si>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</si>
  <si>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</si>
  <si>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</si>
  <si>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</si>
  <si>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</si>
  <si>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</si>
  <si>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</si>
  <si>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</si>
  <si>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</si>
  <si>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</si>
  <si>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</si>
  <si>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</si>
  <si>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</si>
  <si>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</si>
  <si>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</si>
  <si>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</si>
  <si>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</si>
  <si>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</si>
  <si>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</si>
  <si>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</si>
  <si>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</si>
  <si>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</si>
  <si>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</si>
  <si>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</si>
  <si>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</si>
  <si>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</si>
  <si>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</si>
  <si>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</si>
  <si>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</si>
  <si>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</si>
  <si>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</si>
  <si>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</si>
  <si>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</si>
  <si>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</si>
  <si>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</si>
  <si>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</si>
  <si>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</si>
  <si>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</si>
  <si>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</si>
  <si>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</si>
  <si>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</si>
  <si>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</si>
  <si>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</si>
  <si>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</si>
  <si>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</si>
  <si>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</si>
  <si>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</si>
  <si>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</si>
  <si>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</si>
  <si>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</si>
  <si>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</si>
  <si>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</si>
  <si>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</si>
  <si>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</si>
  <si>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</si>
  <si>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</si>
  <si>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</si>
  <si>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</si>
  <si>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</si>
  <si>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</si>
  <si>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</si>
  <si>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</si>
  <si>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</si>
  <si>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</si>
  <si>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</si>
  <si>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</si>
  <si>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</si>
  <si>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</si>
  <si>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</si>
  <si>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</si>
  <si>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</si>
  <si>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</si>
  <si>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</si>
  <si>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</si>
  <si>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</si>
  <si>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</si>
  <si>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</si>
  <si>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</si>
  <si>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</si>
  <si>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</si>
  <si>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</si>
  <si>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</si>
  <si>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</si>
  <si>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</si>
  <si>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</si>
  <si>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</si>
  <si>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</si>
  <si>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</si>
  <si>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</si>
  <si>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</si>
  <si>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</si>
  <si>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</si>
  <si>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</si>
  <si>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</si>
  <si>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</si>
  <si>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</si>
  <si>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</si>
  <si>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</si>
  <si>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</si>
  <si>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</si>
  <si>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</si>
  <si>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</si>
  <si>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</si>
  <si>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</si>
  <si>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</si>
  <si>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</si>
  <si>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</si>
  <si>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</si>
  <si>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</si>
  <si>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</si>
  <si>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</si>
  <si>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</si>
  <si>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</si>
  <si>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</si>
  <si>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</si>
  <si>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</si>
  <si>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</si>
  <si>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</si>
  <si>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</si>
  <si>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</si>
  <si>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</si>
  <si>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</si>
  <si>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</si>
  <si>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</si>
  <si>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</si>
  <si>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</si>
  <si>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</si>
  <si>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</si>
  <si>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</si>
  <si>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</si>
  <si>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</si>
  <si>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</si>
  <si>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</si>
  <si>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</si>
  <si>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</si>
  <si>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</si>
  <si>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</si>
  <si>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</si>
  <si>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</si>
  <si>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</si>
  <si>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</si>
  <si>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</si>
  <si>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</si>
  <si>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</si>
  <si>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</si>
  <si>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</si>
  <si>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</si>
  <si>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</si>
  <si>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</si>
  <si>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</si>
  <si>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</si>
  <si>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</si>
  <si>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</si>
  <si>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</si>
  <si>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</si>
  <si>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</si>
  <si>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</si>
  <si>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</si>
  <si>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</si>
  <si>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</si>
  <si>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</si>
  <si>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</si>
  <si>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</si>
  <si>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</si>
  <si>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</si>
  <si>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</si>
  <si>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</si>
  <si>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</si>
  <si>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</si>
  <si>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</si>
  <si>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</si>
  <si>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</si>
  <si>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</si>
  <si>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</si>
  <si>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</si>
  <si>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</si>
  <si>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</si>
  <si>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</si>
  <si>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</si>
  <si>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</si>
  <si>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</si>
  <si>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</si>
  <si>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</si>
  <si>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</si>
  <si>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</si>
  <si>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</si>
  <si>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</si>
  <si>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</si>
  <si>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</si>
  <si>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</si>
  <si>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</si>
  <si>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</si>
  <si>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</si>
  <si>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</si>
  <si>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</si>
  <si>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</si>
  <si>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</si>
  <si>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</si>
  <si>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</si>
  <si>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</si>
  <si>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</si>
  <si>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</si>
  <si>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</si>
  <si>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</si>
  <si>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</si>
  <si>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</si>
  <si>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</si>
  <si>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</si>
  <si>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</si>
  <si>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</si>
  <si>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</si>
  <si>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</si>
  <si>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</si>
  <si>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</si>
  <si>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</si>
  <si>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</si>
  <si>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</si>
  <si>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</si>
  <si>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</si>
  <si>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</si>
  <si>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</si>
  <si>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</si>
  <si>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</si>
  <si>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</si>
  <si>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</si>
  <si>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</si>
  <si>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</si>
  <si>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</si>
  <si>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</si>
  <si>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</si>
  <si>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</si>
  <si>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</si>
  <si>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</si>
  <si>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</si>
  <si>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</si>
  <si>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</si>
  <si>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</si>
  <si>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</si>
  <si>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</si>
  <si>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</si>
  <si>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</si>
  <si>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</si>
  <si>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</si>
  <si>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</si>
  <si>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</si>
  <si>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</si>
  <si>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</si>
  <si>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</si>
  <si>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</si>
  <si>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</si>
  <si>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</si>
  <si>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</si>
  <si>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</si>
  <si>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</si>
  <si>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</si>
  <si>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</si>
  <si>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</si>
  <si>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</si>
  <si>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</si>
  <si>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</si>
  <si>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</si>
  <si>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</si>
  <si>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</si>
  <si>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</si>
  <si>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</si>
  <si>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</si>
  <si>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</si>
  <si>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</si>
  <si>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</si>
  <si>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</si>
  <si>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</si>
  <si>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</si>
  <si>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</si>
  <si>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</si>
  <si>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</si>
  <si>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</si>
  <si>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</si>
  <si>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</si>
  <si>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</si>
  <si>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</si>
  <si>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</si>
  <si>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</si>
  <si>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</si>
  <si>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</si>
  <si>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</si>
  <si>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</si>
  <si>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</si>
  <si>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</si>
  <si>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</si>
  <si>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</si>
  <si>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</si>
  <si>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</si>
  <si>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</si>
  <si>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</si>
  <si>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</si>
  <si>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</si>
  <si>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</si>
  <si>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</si>
  <si>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</si>
  <si>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</si>
  <si>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</si>
  <si>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</si>
  <si>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</si>
  <si>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</si>
  <si>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</si>
  <si>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</si>
  <si>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</si>
  <si>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</si>
  <si>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</si>
  <si>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</si>
  <si>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</si>
  <si>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</si>
  <si>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</si>
  <si>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</si>
  <si>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</si>
  <si>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</si>
  <si>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</si>
  <si>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</si>
  <si>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</si>
  <si>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</si>
  <si>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</si>
  <si>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</si>
  <si>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</si>
  <si>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</si>
  <si>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</si>
  <si>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</si>
  <si>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</si>
  <si>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</si>
  <si>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</si>
  <si>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</si>
  <si>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</si>
  <si>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</si>
  <si>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</si>
  <si>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</si>
  <si>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</si>
  <si>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</si>
  <si>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</si>
  <si>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</si>
  <si>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</si>
  <si>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</si>
  <si>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</si>
  <si>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</si>
  <si>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</si>
  <si>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</si>
  <si>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</si>
  <si>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</si>
  <si>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</si>
  <si>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</si>
  <si>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</si>
  <si>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</si>
  <si>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</si>
  <si>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</si>
  <si>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</si>
  <si>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</si>
  <si>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</si>
  <si>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</si>
  <si>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</si>
  <si>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</si>
  <si>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</si>
  <si>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</si>
  <si>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</si>
  <si>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</si>
  <si>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</si>
  <si>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</si>
  <si>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</si>
  <si>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</si>
  <si>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</si>
  <si>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</si>
  <si>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</si>
  <si>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</si>
  <si>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</si>
  <si>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</si>
  <si>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</si>
  <si>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</si>
  <si>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</si>
  <si>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</si>
  <si>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</si>
  <si>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</si>
  <si>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</si>
  <si>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</si>
  <si>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</si>
  <si>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</si>
  <si>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</si>
  <si>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</si>
  <si>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</si>
  <si>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</si>
  <si>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</si>
  <si>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</si>
  <si>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</si>
  <si>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</si>
  <si>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</si>
  <si>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</si>
  <si>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</si>
  <si>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</si>
  <si>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</si>
  <si>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</si>
  <si>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</si>
  <si>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</si>
  <si>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</si>
  <si>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</si>
  <si>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</si>
  <si>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</si>
  <si>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</si>
  <si>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</si>
  <si>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</si>
  <si>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</si>
  <si>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</si>
  <si>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</si>
  <si>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</si>
  <si>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</si>
  <si>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</si>
  <si>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</si>
  <si>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</si>
  <si>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</si>
  <si>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</si>
  <si>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</si>
  <si>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</si>
  <si>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</si>
  <si>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</si>
  <si>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</si>
  <si>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</si>
  <si>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</si>
  <si>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</si>
  <si>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</si>
  <si>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</si>
  <si>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</si>
  <si>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</si>
  <si>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</si>
  <si>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</si>
  <si>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</si>
  <si>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</si>
  <si>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</si>
  <si>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</si>
  <si>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</si>
  <si>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</si>
  <si>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</si>
  <si>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</si>
  <si>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</si>
  <si>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</si>
  <si>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</si>
  <si>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</si>
  <si>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</si>
  <si>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</si>
  <si>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</si>
  <si>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</si>
  <si>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</si>
  <si>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</si>
  <si>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</si>
  <si>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</si>
  <si>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</si>
  <si>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</si>
  <si>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</si>
  <si>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</si>
  <si>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</si>
  <si>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</si>
  <si>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</si>
  <si>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</si>
  <si>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</si>
  <si>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</si>
  <si>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</si>
  <si>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</si>
  <si>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</si>
  <si>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</si>
  <si>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</si>
  <si>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</si>
  <si>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</si>
  <si>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</si>
  <si>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</si>
  <si>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</si>
  <si>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</si>
  <si>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</si>
  <si>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</si>
  <si>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</si>
  <si>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</si>
  <si>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</si>
  <si>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</si>
  <si>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</si>
  <si>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</si>
  <si>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</si>
  <si>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</si>
  <si>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</si>
  <si>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</si>
  <si>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</si>
  <si>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</si>
  <si>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</si>
  <si>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</si>
  <si>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</si>
  <si>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</si>
  <si>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</si>
  <si>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</si>
  <si>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</si>
  <si>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</si>
  <si>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</si>
  <si>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</si>
  <si>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</si>
  <si>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</si>
  <si>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</si>
  <si>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</si>
  <si>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</si>
  <si>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</si>
  <si>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</si>
  <si>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</si>
  <si>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</si>
  <si>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</si>
  <si>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</si>
  <si>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</si>
  <si>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</si>
  <si>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</si>
  <si>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</si>
  <si>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</si>
  <si>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</si>
  <si>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</si>
  <si>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</si>
  <si>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</si>
  <si>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</si>
  <si>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</si>
  <si>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</si>
  <si>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</si>
  <si>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</si>
  <si>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</si>
  <si>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</si>
  <si>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</si>
  <si>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</si>
  <si>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</si>
  <si>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</si>
  <si>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</si>
  <si>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</si>
  <si>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</si>
  <si>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</si>
  <si>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</si>
  <si>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</si>
  <si>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</si>
  <si>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</si>
  <si>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</si>
  <si>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</si>
  <si>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</si>
  <si>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</si>
  <si>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</si>
  <si>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</si>
  <si>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</si>
  <si>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</si>
  <si>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</si>
  <si>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</si>
  <si>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</si>
  <si>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</si>
  <si>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</si>
  <si>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</si>
  <si>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</si>
  <si>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</si>
  <si>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</si>
  <si>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</si>
  <si>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</si>
  <si>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</si>
  <si>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</si>
  <si>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</si>
  <si>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</si>
  <si>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</si>
  <si>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</si>
  <si>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</si>
  <si>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</si>
  <si>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</si>
  <si>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</si>
  <si>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</si>
  <si>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</si>
  <si>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</si>
  <si>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</si>
  <si>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</si>
  <si>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</si>
  <si>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</si>
  <si>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</si>
  <si>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</si>
  <si>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</si>
  <si>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</si>
  <si>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</si>
  <si>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</si>
  <si>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</si>
  <si>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</si>
  <si>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</si>
  <si>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</si>
  <si>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</si>
  <si>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</si>
  <si>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</si>
  <si>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</si>
  <si>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</si>
  <si>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</si>
  <si>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</si>
  <si>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</si>
  <si>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</si>
  <si>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</si>
  <si>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</si>
  <si>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</si>
  <si>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</si>
  <si>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</si>
  <si>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</si>
  <si>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</si>
  <si>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</si>
  <si>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</si>
  <si>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</si>
  <si>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</si>
  <si>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</si>
  <si>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</si>
  <si>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</si>
  <si>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</si>
  <si>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</si>
  <si>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</si>
  <si>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</si>
  <si>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</si>
  <si>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</si>
  <si>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</si>
  <si>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</si>
  <si>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</si>
  <si>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</si>
  <si>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</si>
  <si>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</si>
  <si>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</si>
  <si>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</si>
  <si>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</si>
  <si>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</si>
  <si>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</si>
  <si>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</si>
  <si>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</si>
  <si>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</si>
  <si>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</si>
  <si>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</si>
  <si>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</si>
  <si>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</si>
  <si>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</si>
  <si>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</si>
  <si>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</si>
  <si>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</si>
  <si>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</si>
  <si>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</si>
  <si>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</si>
  <si>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</si>
  <si>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</si>
  <si>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</si>
  <si>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</si>
  <si>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</si>
  <si>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</si>
  <si>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</si>
  <si>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</si>
  <si>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</si>
  <si>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</si>
  <si>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</si>
  <si>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</si>
  <si>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</si>
  <si>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</si>
  <si>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</si>
  <si>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</si>
  <si>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</si>
  <si>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</si>
  <si>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</si>
  <si>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</si>
  <si>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</si>
  <si>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</si>
  <si>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</si>
  <si>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</si>
  <si>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</si>
  <si>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</si>
  <si>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</si>
  <si>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</si>
  <si>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</si>
  <si>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</si>
  <si>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</si>
  <si>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</si>
  <si>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</si>
  <si>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</si>
  <si>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</si>
  <si>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</si>
  <si>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</si>
  <si>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</si>
  <si>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</si>
  <si>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</si>
  <si>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</si>
  <si>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</si>
  <si>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</si>
  <si>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</si>
  <si>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</si>
  <si>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</si>
  <si>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</si>
  <si>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</si>
  <si>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</si>
  <si>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</si>
  <si>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</si>
  <si>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</si>
  <si>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</si>
  <si>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</si>
  <si>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</si>
  <si>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</si>
  <si>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</si>
  <si>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</si>
  <si>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</si>
  <si>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</si>
  <si>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</si>
  <si>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</si>
  <si>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</si>
  <si>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</si>
  <si>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</si>
  <si>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</si>
  <si>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</si>
  <si>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</si>
  <si>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</si>
  <si>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</si>
  <si>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</si>
  <si>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</si>
  <si>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</si>
  <si>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</si>
  <si>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</si>
  <si>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</si>
  <si>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</si>
  <si>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</si>
  <si>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</si>
  <si>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</si>
  <si>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</si>
  <si>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</si>
  <si>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</si>
  <si>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</si>
  <si>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</si>
  <si>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</si>
  <si>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</si>
  <si>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</si>
  <si>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</si>
  <si>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</si>
  <si>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</si>
  <si>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</si>
  <si>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</si>
  <si>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</si>
  <si>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</si>
  <si>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</si>
  <si>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</si>
  <si>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</si>
  <si>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</si>
  <si>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</si>
  <si>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</si>
  <si>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</si>
  <si>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</si>
  <si>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</si>
  <si>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</si>
  <si>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</si>
  <si>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</si>
  <si>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</si>
  <si>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</si>
  <si>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</si>
  <si>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</si>
  <si>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</si>
  <si>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</si>
  <si>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</si>
  <si>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</si>
  <si>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</si>
  <si>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</si>
  <si>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</si>
  <si>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</si>
  <si>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</si>
  <si>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</si>
  <si>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</si>
  <si>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</si>
  <si>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</si>
  <si>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</si>
  <si>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</si>
  <si>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</si>
  <si>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</si>
  <si>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</si>
  <si>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</si>
  <si>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</si>
  <si>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</si>
  <si>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</si>
  <si>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</si>
  <si>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</si>
  <si>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</si>
  <si>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</si>
  <si>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</si>
  <si>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</si>
  <si>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</si>
  <si>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</si>
  <si>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</si>
  <si>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</si>
  <si>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</si>
  <si>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</si>
  <si>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</si>
  <si>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</si>
  <si>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</si>
  <si>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</si>
  <si>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</si>
  <si>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</si>
  <si>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</si>
  <si>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</si>
  <si>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</si>
  <si>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</si>
  <si>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</si>
  <si>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</si>
  <si>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</si>
  <si>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</si>
  <si>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</si>
  <si>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</si>
  <si>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</si>
  <si>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</si>
  <si>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</si>
  <si>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</si>
  <si>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</si>
  <si>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</si>
  <si>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</si>
  <si>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</si>
  <si>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</si>
  <si>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</si>
  <si>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</si>
  <si>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</si>
  <si>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</si>
  <si>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</si>
  <si>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</si>
  <si>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</si>
  <si>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</si>
  <si>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</si>
  <si>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</si>
  <si>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</si>
  <si>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</si>
  <si>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</si>
  <si>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</si>
  <si>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</si>
  <si>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</si>
  <si>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</si>
  <si>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</si>
  <si>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</si>
  <si>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</si>
  <si>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</si>
  <si>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</si>
  <si>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</si>
  <si>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</si>
  <si>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</si>
  <si>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</si>
  <si>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</si>
  <si>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</si>
  <si>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</si>
  <si>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</si>
  <si>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</si>
  <si>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</si>
  <si>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</si>
  <si>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</si>
  <si>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</si>
  <si>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</si>
  <si>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</si>
  <si>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</si>
  <si>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</si>
  <si>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</si>
  <si>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</si>
  <si>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</si>
  <si>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</si>
  <si>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</si>
  <si>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</si>
  <si>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</si>
  <si>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</si>
  <si>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</si>
  <si>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</si>
  <si>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</si>
  <si>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</si>
  <si>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</si>
  <si>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</si>
  <si>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</si>
  <si>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</si>
  <si>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</si>
  <si>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</si>
  <si>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</si>
  <si>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</si>
  <si>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</si>
  <si>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</si>
  <si>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</si>
  <si>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</si>
  <si>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</si>
  <si>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</si>
  <si>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</si>
  <si>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</si>
  <si>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</si>
  <si>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</si>
  <si>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</si>
  <si>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</si>
  <si>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</si>
  <si>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</si>
  <si>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</si>
  <si>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</si>
  <si>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</si>
  <si>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</si>
  <si>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</si>
  <si>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</si>
  <si>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</si>
  <si>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</si>
  <si>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</si>
  <si>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</si>
  <si>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</si>
  <si>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</si>
  <si>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</si>
  <si>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</si>
  <si>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</si>
  <si>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</si>
  <si>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</si>
  <si>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</si>
  <si>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</si>
  <si>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</si>
  <si>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</si>
  <si>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</si>
  <si>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</si>
  <si>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</si>
  <si>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</si>
  <si>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</si>
  <si>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</si>
  <si>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</si>
  <si>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</si>
  <si>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</si>
  <si>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</si>
  <si>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</si>
  <si>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</si>
  <si>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</si>
  <si>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</si>
  <si>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</si>
  <si>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</si>
  <si>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</si>
  <si>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</si>
  <si>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</si>
  <si>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</si>
  <si>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</si>
  <si>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</si>
  <si>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</si>
  <si>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</si>
  <si>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</si>
  <si>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</si>
  <si>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</si>
  <si>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</si>
  <si>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</si>
  <si>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</si>
  <si>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</si>
  <si>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</si>
  <si>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</si>
  <si>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</si>
  <si>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</si>
  <si>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</si>
  <si>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</si>
  <si>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</si>
  <si>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</si>
  <si>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</si>
  <si>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</si>
  <si>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</si>
  <si>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</si>
  <si>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</si>
  <si>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</si>
  <si>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</si>
  <si>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</si>
  <si>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</si>
  <si>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</si>
  <si>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</si>
  <si>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</si>
  <si>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</si>
  <si>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</si>
  <si>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</si>
  <si>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</si>
  <si>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</si>
  <si>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</si>
  <si>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</si>
  <si>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</si>
  <si>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</si>
  <si>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</si>
  <si>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</si>
  <si>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</si>
  <si>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</si>
  <si>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</si>
  <si>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</si>
  <si>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</si>
  <si>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</si>
  <si>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</si>
  <si>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</si>
  <si>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</si>
  <si>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</si>
  <si>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</si>
  <si>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</si>
  <si>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</si>
  <si>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</si>
  <si>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</si>
  <si>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</si>
  <si>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</si>
  <si>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</si>
  <si>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</si>
  <si>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</si>
  <si>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</si>
  <si>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</si>
  <si>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</si>
  <si>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</si>
  <si>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</si>
  <si>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</si>
  <si>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</si>
  <si>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</si>
  <si>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</si>
  <si>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</si>
  <si>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</si>
  <si>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</si>
  <si>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</si>
  <si>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</si>
  <si>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</si>
  <si>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</si>
  <si>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</si>
  <si>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</si>
  <si>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</si>
  <si>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</si>
  <si>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</si>
  <si>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</si>
  <si>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</si>
  <si>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</si>
  <si>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</si>
  <si>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</si>
  <si>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</si>
  <si>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</si>
  <si>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</si>
  <si>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</si>
  <si>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</si>
  <si>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</si>
  <si>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</si>
  <si>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</si>
  <si>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</si>
  <si>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</si>
  <si>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</si>
  <si>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</si>
  <si>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</si>
  <si>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</si>
  <si>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</si>
  <si>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</si>
  <si>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</si>
  <si>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</si>
  <si>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</si>
  <si>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</si>
  <si>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</si>
  <si>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</si>
  <si>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</si>
  <si>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</si>
  <si>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</si>
  <si>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</si>
  <si>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</si>
  <si>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</si>
  <si>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</si>
  <si>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</si>
  <si>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</si>
  <si>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</si>
  <si>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</si>
  <si>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</si>
  <si>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</si>
  <si>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</si>
  <si>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</si>
  <si>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</si>
  <si>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</si>
  <si>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</si>
  <si>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</si>
  <si>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</si>
  <si>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</si>
  <si>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</si>
  <si>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</si>
  <si>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</si>
  <si>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</si>
  <si>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</si>
  <si>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</si>
  <si>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</si>
  <si>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</si>
  <si>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</si>
  <si>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</si>
  <si>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</si>
  <si>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</si>
  <si>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</si>
  <si>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</si>
  <si>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</si>
  <si>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</si>
  <si>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</si>
  <si>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</si>
  <si>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</si>
  <si>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</si>
  <si>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</si>
  <si>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</si>
  <si>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</si>
  <si>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</si>
  <si>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</si>
  <si>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</si>
  <si>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</si>
  <si>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</si>
  <si>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</si>
  <si>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</si>
  <si>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</si>
  <si>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</si>
  <si>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</si>
  <si>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</si>
  <si>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</si>
  <si>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</si>
  <si>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</si>
  <si>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</si>
  <si>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</si>
  <si>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</si>
  <si>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</si>
  <si>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</si>
  <si>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</si>
  <si>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</si>
  <si>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</si>
  <si>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</si>
  <si>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</si>
  <si>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</si>
  <si>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</si>
  <si>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</si>
  <si>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</si>
  <si>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</si>
  <si>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</si>
  <si>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</si>
  <si>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</si>
  <si>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</si>
  <si>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</si>
  <si>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</si>
  <si>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</si>
  <si>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</si>
  <si>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</si>
  <si>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</si>
  <si>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</si>
  <si>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</si>
  <si>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</si>
  <si>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</si>
  <si>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</si>
  <si>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</si>
  <si>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</si>
  <si>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</si>
  <si>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</si>
  <si>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</si>
  <si>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</si>
  <si>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</si>
  <si>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</si>
  <si>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</si>
  <si>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</si>
  <si>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</si>
  <si>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</si>
  <si>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</si>
  <si>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</si>
  <si>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</si>
  <si>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</si>
  <si>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</si>
  <si>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</si>
  <si>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</si>
  <si>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</si>
  <si>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</si>
  <si>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</si>
  <si>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</si>
  <si>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</si>
  <si>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</si>
  <si>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</si>
  <si>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</si>
  <si>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</si>
  <si>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</si>
  <si>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</si>
  <si>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</si>
  <si>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</si>
  <si>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</si>
  <si>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</si>
  <si>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</si>
  <si>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</si>
  <si>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</si>
  <si>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</si>
  <si>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</si>
  <si>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</si>
  <si>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</si>
  <si>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</si>
  <si>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</si>
  <si>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</si>
  <si>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</si>
  <si>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</si>
  <si>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</si>
  <si>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</si>
  <si>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</si>
  <si>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</si>
  <si>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</si>
  <si>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</si>
  <si>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</si>
  <si>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</si>
  <si>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</si>
  <si>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</si>
  <si>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</si>
  <si>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</si>
  <si>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</si>
  <si>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</si>
  <si>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</si>
  <si>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</si>
  <si>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</si>
  <si>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</si>
  <si>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</si>
  <si>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</si>
  <si>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</si>
  <si>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</si>
  <si>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</si>
  <si>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</si>
  <si>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</si>
  <si>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</si>
  <si>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</si>
  <si>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</si>
  <si>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</si>
  <si>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</si>
  <si>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</si>
  <si>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</si>
  <si>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</si>
  <si>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</si>
  <si>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</si>
  <si>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</si>
  <si>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</si>
  <si>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</si>
  <si>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</si>
  <si>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</si>
  <si>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</si>
  <si>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</si>
  <si>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</si>
  <si>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</si>
  <si>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</si>
  <si>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</si>
  <si>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</si>
  <si>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</si>
  <si>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</si>
  <si>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</si>
  <si>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</si>
  <si>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</si>
  <si>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</si>
  <si>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</si>
  <si>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</si>
  <si>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</si>
  <si>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</si>
  <si>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</si>
  <si>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</si>
  <si>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</si>
  <si>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</si>
  <si>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</si>
  <si>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</si>
  <si>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</si>
  <si>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</si>
  <si>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</si>
  <si>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</si>
  <si>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</si>
  <si>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</si>
  <si>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</si>
  <si>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</si>
  <si>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</si>
  <si>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</si>
  <si>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</si>
  <si>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</si>
  <si>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</si>
  <si>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</si>
  <si>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</si>
  <si>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</si>
  <si>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</si>
  <si>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</si>
  <si>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</si>
  <si>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</si>
  <si>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</si>
  <si>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</si>
  <si>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</si>
  <si>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</si>
  <si>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</si>
  <si>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</si>
  <si>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</si>
  <si>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</si>
  <si>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</si>
  <si>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</si>
  <si>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</si>
  <si>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</si>
  <si>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</si>
  <si>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</si>
  <si>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</si>
  <si>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</si>
  <si>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</si>
  <si>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</si>
  <si>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</si>
  <si>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</si>
  <si>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</si>
  <si>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</si>
  <si>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</si>
  <si>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</si>
  <si>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</si>
  <si>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</si>
  <si>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</si>
  <si>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</si>
  <si>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</si>
  <si>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</si>
  <si>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</si>
  <si>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</si>
  <si>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</si>
  <si>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</si>
  <si>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</si>
  <si>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</si>
  <si>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</si>
  <si>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</si>
  <si>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</si>
  <si>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</si>
  <si>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</si>
  <si>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</si>
  <si>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</si>
  <si>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</si>
  <si>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</si>
  <si>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</si>
  <si>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</si>
  <si>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</si>
  <si>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</si>
  <si>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</si>
  <si>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</si>
  <si>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</si>
  <si>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</si>
  <si>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</si>
  <si>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</si>
  <si>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</si>
  <si>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</si>
  <si>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</si>
  <si>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</si>
  <si>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</si>
  <si>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</si>
  <si>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</si>
  <si>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</si>
  <si>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</si>
  <si>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</si>
  <si>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</si>
  <si>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</si>
  <si>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</si>
  <si>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</si>
  <si>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</si>
  <si>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</si>
  <si>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</si>
  <si>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</si>
  <si>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</si>
  <si>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</si>
  <si>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</si>
  <si>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</si>
  <si>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</si>
  <si>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</si>
  <si>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</si>
  <si>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</si>
  <si>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</si>
  <si>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</si>
  <si>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</si>
  <si>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</si>
  <si>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</si>
  <si>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</si>
  <si>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</si>
  <si>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</si>
  <si>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</si>
  <si>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</si>
  <si>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</si>
  <si>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</si>
  <si>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</si>
  <si>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</si>
  <si>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</si>
  <si>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</si>
  <si>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</si>
  <si>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</si>
  <si>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</si>
  <si>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</si>
  <si>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</si>
  <si>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</si>
  <si>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</si>
  <si>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</si>
  <si>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</si>
  <si>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</si>
  <si>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</si>
  <si>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</si>
  <si>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</si>
  <si>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</si>
  <si>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</si>
  <si>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</si>
  <si>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</si>
  <si>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</si>
  <si>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</si>
  <si>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</si>
  <si>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</si>
  <si>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</si>
  <si>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</si>
  <si>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</si>
  <si>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</si>
  <si>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</si>
  <si>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</si>
  <si>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</si>
  <si>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</si>
  <si>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</si>
  <si>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</si>
  <si>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</si>
  <si>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</si>
  <si>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</si>
  <si>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</si>
  <si>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</si>
  <si>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</si>
  <si>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</si>
  <si>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</si>
  <si>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</si>
  <si>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</si>
  <si>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</si>
  <si>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</si>
  <si>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</si>
  <si>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</si>
  <si>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</si>
  <si>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</si>
  <si>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</si>
  <si>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</si>
  <si>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</si>
  <si>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</si>
  <si>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</si>
  <si>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</si>
  <si>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</si>
  <si>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</si>
  <si>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</si>
  <si>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</si>
  <si>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</si>
  <si>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</si>
  <si>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</si>
  <si>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</si>
  <si>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</si>
  <si>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</si>
  <si>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</si>
  <si>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</si>
  <si>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</si>
  <si>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</si>
  <si>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</si>
  <si>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</si>
  <si>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</si>
  <si>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</si>
  <si>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</si>
  <si>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</si>
  <si>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</si>
  <si>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</si>
  <si>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</si>
  <si>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</si>
  <si>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</si>
  <si>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</si>
  <si>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</si>
  <si>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</si>
  <si>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</si>
  <si>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</si>
  <si>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</si>
  <si>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</si>
  <si>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</si>
  <si>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</si>
  <si>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</si>
  <si>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</si>
  <si>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</si>
  <si>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</si>
  <si>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</si>
  <si>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</si>
  <si>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</si>
  <si>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</si>
  <si>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</si>
  <si>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</si>
  <si>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</si>
  <si>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</si>
  <si>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</si>
  <si>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</si>
  <si>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</si>
  <si>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</si>
  <si>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</si>
  <si>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</si>
  <si>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</si>
  <si>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</si>
  <si>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</si>
  <si>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</si>
  <si>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</si>
  <si>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</si>
  <si>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</si>
  <si>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</si>
  <si>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</si>
  <si>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</si>
  <si>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</si>
  <si>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</si>
  <si>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</si>
  <si>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</si>
  <si>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</si>
  <si>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</si>
  <si>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</si>
  <si>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</si>
  <si>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</si>
  <si>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</si>
  <si>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</si>
  <si>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</si>
  <si>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</si>
  <si>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</si>
  <si>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</si>
  <si>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</si>
  <si>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</si>
  <si>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</si>
  <si>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</si>
  <si>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</si>
  <si>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</si>
  <si>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</si>
  <si>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</si>
  <si>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</si>
  <si>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</si>
  <si>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</si>
  <si>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</si>
  <si>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</si>
  <si>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</si>
  <si>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</si>
  <si>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</si>
  <si>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</si>
  <si>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</si>
  <si>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</si>
  <si>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</si>
  <si>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</si>
  <si>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</si>
  <si>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</si>
  <si>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</si>
  <si>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</si>
  <si>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</si>
  <si>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</si>
  <si>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</si>
  <si>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</si>
  <si>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</si>
  <si>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</si>
  <si>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</si>
  <si>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</si>
  <si>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</si>
  <si>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</si>
  <si>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</si>
  <si>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</si>
  <si>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</si>
  <si>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</si>
  <si>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</si>
  <si>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</si>
  <si>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</si>
  <si>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</si>
  <si>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</si>
  <si>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</si>
  <si>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</si>
  <si>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</si>
  <si>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</si>
  <si>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</si>
  <si>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</si>
  <si>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</si>
  <si>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</si>
  <si>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</si>
  <si>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</si>
  <si>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</si>
  <si>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</si>
  <si>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</si>
  <si>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</si>
  <si>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</si>
  <si>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</si>
  <si>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</si>
  <si>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</si>
  <si>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</si>
  <si>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</si>
  <si>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</si>
  <si>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</si>
  <si>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</si>
  <si>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</si>
  <si>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</si>
  <si>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</si>
  <si>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</si>
  <si>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</si>
  <si>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</si>
  <si>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</si>
  <si>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</si>
  <si>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</si>
  <si>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</si>
  <si>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</si>
  <si>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</si>
  <si>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</si>
  <si>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</si>
  <si>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</si>
  <si>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</si>
  <si>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</si>
  <si>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</si>
  <si>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</si>
  <si>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</si>
  <si>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</si>
  <si>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</si>
  <si>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</si>
  <si>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</si>
  <si>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</si>
  <si>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</si>
  <si>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</si>
  <si>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</si>
  <si>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</si>
  <si>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</si>
  <si>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</si>
  <si>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</si>
  <si>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</si>
  <si>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</si>
  <si>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</si>
  <si>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</si>
  <si>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</si>
  <si>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</si>
  <si>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</si>
  <si>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</si>
  <si>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</si>
  <si>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</si>
  <si>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</si>
  <si>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</si>
  <si>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</si>
  <si>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</si>
  <si>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</si>
  <si>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</si>
  <si>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</si>
  <si>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</si>
  <si>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</si>
  <si>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</si>
  <si>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</si>
  <si>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</si>
  <si>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</si>
  <si>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</si>
  <si>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</si>
  <si>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</si>
  <si>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</si>
  <si>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</si>
  <si>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</si>
  <si>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</si>
  <si>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</si>
  <si>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</si>
  <si>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</si>
  <si>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</si>
  <si>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</si>
  <si>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</si>
  <si>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</si>
  <si>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</si>
  <si>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</si>
  <si>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</si>
  <si>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</si>
  <si>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</si>
  <si>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</si>
  <si>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</si>
  <si>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</si>
  <si>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</si>
  <si>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</si>
  <si>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</si>
  <si>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</si>
  <si>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</si>
  <si>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</si>
  <si>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</si>
  <si>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</si>
  <si>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</si>
  <si>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</si>
  <si>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</si>
  <si>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</si>
  <si>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</si>
  <si>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</si>
  <si>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</si>
  <si>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</si>
  <si>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</si>
  <si>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</si>
  <si>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</si>
  <si>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</si>
  <si>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</si>
  <si>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</si>
  <si>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</si>
  <si>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</si>
  <si>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</si>
  <si>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</si>
  <si>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</si>
  <si>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</si>
  <si>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</si>
  <si>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</si>
  <si>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</si>
  <si>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</si>
  <si>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</si>
  <si>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</si>
  <si>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</si>
  <si>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</si>
  <si>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</si>
  <si>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</si>
  <si>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</si>
  <si>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</si>
  <si>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</si>
  <si>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</si>
  <si>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</si>
  <si>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</si>
  <si>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</si>
  <si>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</si>
  <si>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</si>
  <si>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</si>
  <si>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</si>
  <si>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</si>
  <si>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</si>
  <si>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</si>
  <si>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</si>
  <si>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</si>
  <si>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</si>
  <si>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</si>
  <si>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</si>
  <si>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</si>
  <si>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</si>
  <si>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</si>
  <si>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</si>
  <si>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</si>
  <si>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</si>
  <si>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</si>
  <si>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</si>
  <si>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</si>
  <si>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</si>
  <si>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</si>
  <si>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</si>
  <si>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</si>
  <si>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</si>
  <si>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</si>
  <si>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</si>
  <si>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</si>
  <si>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</si>
  <si>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</si>
  <si>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</si>
  <si>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</si>
  <si>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</si>
  <si>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</si>
  <si>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</si>
  <si>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</si>
  <si>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</si>
  <si>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</si>
  <si>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</si>
  <si>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</si>
  <si>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</si>
  <si>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</si>
  <si>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</si>
  <si>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</si>
  <si>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</si>
  <si>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</si>
  <si>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</si>
  <si>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</si>
  <si>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</si>
  <si>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</si>
  <si>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</si>
  <si>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</si>
  <si>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</si>
  <si>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</si>
  <si>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</si>
  <si>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</si>
  <si>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</si>
  <si>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</si>
  <si>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</si>
  <si>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</si>
  <si>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</si>
  <si>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</si>
  <si>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</si>
  <si>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</si>
  <si>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</si>
  <si>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</si>
  <si>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</si>
  <si>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</si>
  <si>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</si>
  <si>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</si>
  <si>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</si>
  <si>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</si>
  <si>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</si>
  <si>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</si>
  <si>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</si>
  <si>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</si>
  <si>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</si>
  <si>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</si>
  <si>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</si>
  <si>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</si>
  <si>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</si>
  <si>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</si>
  <si>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</si>
  <si>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</si>
  <si>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</si>
  <si>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</si>
  <si>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</si>
  <si>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</si>
  <si>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</si>
  <si>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</si>
  <si>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</si>
  <si>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</si>
  <si>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</si>
  <si>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</si>
  <si>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</si>
  <si>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</si>
  <si>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</si>
  <si>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</si>
  <si>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</si>
  <si>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</si>
  <si>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</si>
  <si>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</si>
  <si>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</si>
  <si>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</si>
  <si>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</si>
  <si>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</si>
  <si>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</si>
  <si>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</si>
  <si>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</si>
  <si>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</si>
  <si>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</si>
  <si>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</si>
  <si>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</si>
  <si>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</si>
  <si>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</si>
  <si>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</si>
  <si>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</si>
  <si>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</si>
  <si>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</si>
  <si>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</si>
  <si>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</si>
  <si>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</si>
  <si>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</si>
  <si>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</si>
  <si>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</si>
  <si>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</si>
  <si>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</si>
  <si>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</si>
  <si>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</si>
  <si>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</si>
  <si>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</si>
  <si>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</si>
  <si>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</si>
  <si>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</si>
  <si>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</si>
  <si>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</si>
  <si>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</si>
  <si>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</si>
  <si>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</si>
  <si>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</si>
  <si>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</si>
  <si>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</si>
  <si>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</si>
  <si>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</si>
  <si>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</si>
  <si>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</si>
  <si>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</si>
  <si>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</si>
  <si>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</si>
  <si>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</si>
  <si>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</si>
  <si>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</si>
  <si>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</si>
  <si>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</si>
  <si>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</si>
  <si>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</si>
  <si>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</si>
  <si>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</si>
  <si>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</si>
  <si>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</si>
  <si>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</si>
  <si>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</si>
  <si>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</si>
  <si>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</si>
  <si>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</si>
  <si>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</si>
  <si>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</si>
  <si>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</si>
  <si>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</si>
  <si>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</si>
  <si>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</si>
  <si>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</si>
  <si>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</si>
  <si>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</si>
  <si>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</si>
  <si>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</si>
  <si>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</si>
  <si>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</si>
  <si>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</si>
  <si>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</si>
  <si>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</si>
  <si>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</si>
  <si>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</si>
  <si>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</si>
  <si>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</si>
  <si>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</si>
  <si>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</si>
  <si>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</si>
  <si>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</si>
  <si>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</si>
  <si>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</si>
  <si>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</si>
  <si>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</si>
  <si>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</si>
  <si>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</si>
  <si>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</si>
  <si>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</si>
  <si>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</si>
  <si>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</si>
  <si>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</si>
  <si>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</si>
  <si>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</si>
  <si>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</si>
  <si>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</si>
  <si>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</si>
  <si>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</si>
  <si>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</si>
  <si>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</si>
  <si>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</si>
  <si>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</si>
  <si>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</si>
  <si>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</si>
  <si>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</si>
  <si>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</si>
  <si>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</si>
  <si>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</si>
  <si>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</si>
  <si>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</si>
  <si>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</si>
  <si>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</si>
  <si>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</si>
  <si>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</si>
  <si>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</si>
  <si>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</si>
  <si>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</si>
  <si>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</si>
  <si>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</si>
  <si>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</si>
  <si>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</si>
  <si>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</si>
  <si>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</si>
  <si>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</si>
  <si>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</si>
  <si>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</si>
  <si>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</si>
  <si>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</si>
  <si>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</si>
  <si>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</si>
  <si>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</si>
  <si>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</si>
  <si>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</si>
  <si>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</si>
  <si>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</si>
  <si>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</si>
  <si>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</si>
  <si>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</si>
  <si>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</si>
  <si>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</si>
  <si>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</si>
  <si>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</si>
  <si>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</si>
  <si>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</si>
  <si>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</si>
  <si>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</si>
  <si>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</si>
  <si>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</si>
  <si>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</si>
  <si>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</si>
  <si>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</si>
  <si>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</si>
  <si>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</si>
  <si>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</si>
  <si>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</si>
  <si>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</si>
  <si>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</si>
  <si>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</si>
  <si>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</si>
  <si>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</si>
  <si>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</si>
  <si>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</si>
  <si>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</si>
  <si>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</si>
  <si>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</si>
  <si>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</si>
  <si>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</si>
  <si>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</si>
  <si>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</si>
  <si>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</si>
  <si>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</si>
  <si>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</si>
  <si>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</si>
  <si>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</si>
  <si>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</si>
  <si>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</si>
  <si>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</si>
  <si>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</si>
  <si>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</si>
  <si>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</si>
  <si>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</si>
  <si>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</si>
  <si>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</si>
  <si>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</si>
  <si>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</si>
  <si>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</si>
  <si>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</si>
  <si>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</si>
  <si>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</si>
  <si>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</si>
  <si>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</si>
  <si>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</si>
  <si>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</si>
  <si>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</si>
  <si>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</si>
  <si>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</si>
  <si>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</si>
  <si>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</si>
  <si>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</si>
  <si>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</si>
  <si>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</si>
  <si>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</si>
  <si>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</si>
  <si>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</si>
  <si>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</si>
  <si>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</si>
  <si>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</si>
  <si>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</si>
  <si>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</si>
  <si>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</si>
  <si>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</si>
  <si>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</si>
  <si>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</si>
  <si>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</si>
  <si>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</si>
  <si>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</si>
  <si>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</si>
  <si>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</si>
  <si>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</si>
  <si>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</si>
  <si>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</si>
  <si>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</si>
  <si>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</si>
  <si>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</si>
  <si>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</si>
  <si>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</si>
  <si>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</si>
  <si>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</si>
  <si>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</si>
  <si>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</si>
  <si>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</si>
  <si>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</si>
  <si>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</si>
  <si>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</si>
  <si>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</si>
  <si>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</si>
  <si>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</si>
  <si>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</si>
  <si>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</si>
  <si>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</si>
  <si>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</si>
  <si>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</si>
  <si>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</si>
  <si>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</si>
  <si>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</si>
  <si>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</si>
  <si>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</si>
  <si>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</si>
  <si>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</si>
  <si>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</si>
  <si>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</si>
  <si>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</si>
  <si>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</si>
  <si>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</si>
  <si>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</si>
  <si>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</si>
  <si>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</si>
  <si>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</si>
  <si>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</si>
  <si>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</si>
  <si>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</si>
  <si>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</si>
  <si>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</si>
  <si>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</si>
  <si>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</si>
  <si>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</si>
  <si>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</si>
  <si>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</si>
  <si>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</si>
  <si>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</si>
  <si>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</si>
  <si>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</si>
  <si>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</si>
  <si>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</si>
  <si>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</si>
  <si>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</si>
  <si>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</si>
  <si>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</si>
  <si>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</si>
  <si>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</si>
  <si>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</si>
  <si>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</si>
  <si>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</si>
  <si>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</si>
  <si>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</si>
  <si>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</si>
  <si>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</si>
  <si>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</si>
  <si>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</si>
  <si>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</si>
  <si>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</si>
  <si>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</si>
  <si>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</si>
  <si>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</si>
  <si>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</si>
  <si>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</si>
  <si>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</si>
  <si>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</si>
  <si>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</si>
  <si>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</si>
  <si>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</si>
  <si>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</si>
  <si>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</si>
  <si>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</si>
  <si>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</si>
  <si>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</si>
  <si>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</si>
  <si>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</si>
  <si>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</si>
  <si>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</si>
  <si>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</si>
  <si>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</si>
  <si>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</si>
  <si>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</si>
  <si>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</si>
  <si>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</si>
  <si>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</si>
  <si>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</si>
  <si>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</si>
  <si>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</si>
  <si>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</si>
  <si>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</si>
  <si>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</si>
  <si>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</si>
  <si>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</si>
  <si>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</si>
  <si>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</si>
  <si>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</si>
  <si>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</si>
  <si>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</si>
  <si>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</si>
  <si>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</si>
  <si>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</si>
  <si>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</si>
  <si>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</si>
  <si>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</si>
  <si>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</si>
  <si>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</si>
  <si>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</si>
  <si>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</si>
  <si>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</si>
  <si>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</si>
  <si>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</si>
  <si>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</si>
  <si>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</si>
  <si>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</si>
  <si>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</si>
  <si>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</si>
  <si>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</si>
  <si>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</si>
  <si>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</si>
  <si>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</si>
  <si>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</si>
  <si>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</si>
  <si>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</si>
  <si>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</si>
  <si>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</si>
  <si>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</si>
  <si>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</si>
  <si>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</si>
  <si>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</si>
  <si>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</si>
  <si>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</si>
  <si>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</si>
  <si>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</si>
  <si>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</si>
  <si>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</si>
  <si>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</si>
  <si>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</si>
  <si>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</si>
  <si>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</si>
  <si>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</si>
  <si>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</si>
  <si>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</si>
  <si>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</si>
  <si>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</si>
  <si>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</si>
  <si>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</si>
  <si>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</si>
  <si>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</si>
  <si>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</si>
  <si>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</si>
  <si>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</si>
  <si>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</si>
  <si>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</si>
  <si>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</si>
  <si>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</si>
  <si>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</si>
  <si>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</si>
  <si>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</si>
  <si>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</si>
  <si>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</si>
  <si>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</si>
  <si>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</si>
  <si>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</si>
  <si>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</si>
  <si>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</si>
  <si>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</si>
  <si>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</si>
  <si>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</si>
  <si>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</si>
  <si>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</si>
  <si>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</si>
  <si>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</si>
  <si>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</si>
  <si>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</si>
  <si>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</si>
  <si>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</si>
  <si>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</si>
  <si>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</si>
  <si>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</si>
  <si>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</si>
  <si>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</si>
  <si>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</si>
  <si>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</si>
  <si>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</si>
  <si>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</si>
  <si>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</si>
  <si>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</si>
  <si>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</si>
  <si>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</si>
  <si>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</si>
  <si>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</si>
  <si>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</si>
  <si>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</si>
  <si>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</si>
  <si>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</si>
  <si>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</si>
  <si>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</si>
  <si>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</si>
  <si>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</si>
  <si>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</si>
  <si>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</si>
  <si>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</si>
  <si>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</si>
  <si>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</si>
  <si>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</si>
  <si>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</si>
  <si>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</si>
  <si>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</si>
  <si>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</si>
  <si>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</si>
  <si>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</si>
  <si>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</si>
  <si>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</si>
  <si>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</si>
  <si>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</si>
  <si>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</si>
  <si>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</si>
  <si>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</si>
  <si>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</si>
  <si>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</si>
  <si>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</si>
  <si>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</si>
  <si>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</si>
  <si>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</si>
  <si>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</si>
  <si>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</si>
  <si>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</si>
  <si>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</si>
  <si>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</si>
  <si>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</si>
  <si>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</si>
  <si>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</si>
  <si>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</si>
  <si>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</si>
  <si>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</si>
  <si>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</si>
  <si>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</si>
  <si>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</si>
  <si>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</si>
  <si>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</si>
  <si>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</si>
  <si>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</si>
  <si>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</si>
  <si>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</si>
  <si>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</si>
  <si>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</si>
  <si>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</si>
  <si>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</si>
  <si>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</si>
  <si>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</si>
  <si>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</si>
  <si>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</si>
  <si>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</si>
  <si>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</si>
  <si>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</si>
  <si>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</si>
  <si>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</si>
  <si>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</si>
  <si>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</si>
  <si>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</si>
  <si>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</si>
  <si>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</si>
  <si>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</si>
  <si>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</si>
  <si>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</si>
  <si>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</si>
  <si>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</si>
  <si>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</si>
  <si>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</si>
  <si>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</si>
  <si>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</si>
  <si>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</si>
  <si>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</si>
  <si>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</si>
  <si>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</si>
  <si>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</si>
  <si>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</si>
  <si>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</si>
  <si>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</si>
  <si>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</si>
  <si>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</si>
  <si>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</si>
  <si>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</si>
  <si>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</si>
  <si>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</si>
  <si>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</si>
  <si>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</si>
  <si>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</si>
  <si>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</si>
  <si>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</si>
  <si>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</si>
  <si>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</si>
  <si>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</si>
  <si>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</si>
  <si>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</si>
  <si>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</si>
  <si>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</si>
  <si>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</si>
  <si>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</si>
  <si>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</si>
  <si>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</si>
  <si>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</si>
  <si>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</si>
  <si>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</si>
  <si>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</si>
  <si>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</si>
  <si>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</si>
  <si>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</si>
  <si>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</si>
  <si>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</si>
  <si>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</si>
  <si>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</si>
  <si>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</si>
  <si>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</si>
  <si>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</si>
  <si>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</si>
  <si>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</si>
  <si>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</si>
  <si>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</si>
  <si>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</si>
  <si>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</si>
  <si>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</si>
  <si>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</si>
  <si>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</si>
  <si>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</si>
  <si>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</si>
  <si>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</si>
  <si>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</si>
  <si>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</si>
  <si>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</si>
  <si>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</si>
  <si>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</si>
  <si>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</si>
  <si>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</si>
  <si>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</si>
  <si>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</si>
  <si>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</si>
  <si>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</si>
  <si>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</si>
  <si>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</si>
  <si>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</si>
  <si>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</si>
  <si>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</si>
  <si>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</si>
  <si>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</si>
  <si>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</si>
  <si>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</si>
  <si>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</si>
  <si>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</si>
  <si>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</si>
  <si>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</si>
  <si>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</si>
  <si>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</si>
  <si>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</si>
  <si>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</si>
  <si>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</si>
  <si>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</si>
  <si>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</si>
  <si>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</si>
  <si>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</si>
  <si>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</si>
  <si>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</si>
  <si>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</si>
  <si>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</si>
  <si>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</si>
  <si>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</si>
  <si>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</si>
  <si>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</si>
  <si>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</si>
  <si>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</si>
  <si>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</si>
  <si>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</si>
  <si>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</si>
  <si>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</si>
  <si>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</si>
  <si>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</si>
  <si>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</si>
  <si>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</si>
  <si>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</si>
  <si>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</si>
  <si>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</si>
  <si>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</si>
  <si>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</si>
  <si>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</si>
  <si>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</si>
  <si>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</si>
  <si>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</si>
  <si>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</si>
  <si>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</si>
  <si>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</si>
  <si>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</si>
  <si>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</si>
  <si>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</si>
  <si>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</si>
  <si>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</si>
  <si>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</si>
  <si>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</si>
  <si>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</si>
  <si>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</si>
  <si>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</si>
  <si>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</si>
  <si>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</si>
  <si>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</si>
  <si>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</si>
  <si>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</si>
  <si>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</si>
  <si>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</si>
  <si>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</si>
  <si>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</si>
  <si>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</si>
  <si>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</si>
  <si>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</si>
  <si>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</si>
  <si>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</si>
  <si>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</si>
  <si>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</si>
  <si>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</si>
  <si>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</si>
  <si>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</si>
  <si>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</si>
  <si>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</si>
  <si>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</si>
  <si>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</si>
  <si>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</si>
  <si>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</si>
  <si>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</si>
  <si>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</si>
  <si>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</si>
  <si>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</si>
  <si>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</si>
  <si>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</si>
  <si>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</si>
  <si>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</si>
  <si>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</si>
  <si>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</si>
  <si>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</si>
  <si>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</si>
  <si>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</si>
  <si>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</si>
  <si>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</si>
  <si>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</si>
  <si>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</si>
  <si>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</si>
  <si>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</si>
  <si>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</si>
  <si>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</si>
  <si>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</si>
  <si>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</si>
  <si>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</si>
  <si>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</si>
  <si>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</si>
  <si>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</si>
  <si>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</si>
  <si>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</si>
  <si>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</si>
  <si>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</si>
  <si>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</si>
  <si>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</si>
  <si>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</si>
  <si>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</si>
  <si>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</si>
  <si>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</si>
  <si>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</si>
  <si>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</si>
  <si>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</si>
  <si>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</si>
  <si>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</si>
  <si>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</si>
  <si>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</si>
  <si>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</si>
  <si>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</si>
  <si>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</si>
  <si>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</si>
  <si>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</si>
  <si>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</si>
  <si>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</si>
  <si>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</si>
  <si>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</si>
  <si>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</si>
  <si>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</si>
  <si>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</si>
  <si>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</si>
  <si>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</si>
  <si>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</si>
  <si>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</si>
  <si>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</si>
  <si>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</si>
  <si>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</si>
  <si>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</si>
  <si>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</si>
  <si>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</si>
  <si>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</si>
  <si>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</si>
  <si>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</si>
  <si>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</si>
  <si>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</si>
  <si>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</si>
  <si>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</si>
  <si>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</si>
  <si>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</si>
  <si>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</si>
  <si>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</si>
  <si>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</si>
  <si>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</si>
  <si>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</si>
  <si>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</si>
  <si>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</si>
  <si>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</si>
  <si>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</si>
  <si>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</si>
  <si>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</si>
  <si>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</si>
  <si>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</si>
  <si>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</si>
  <si>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</si>
  <si>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</si>
  <si>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</si>
  <si>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</si>
  <si>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</si>
  <si>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</si>
  <si>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</si>
  <si>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</si>
  <si>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</si>
  <si>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</si>
  <si>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</si>
  <si>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</si>
  <si>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</si>
  <si>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</si>
  <si>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</si>
  <si>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</si>
  <si>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</si>
  <si>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</si>
  <si>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</si>
  <si>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</si>
  <si>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</si>
  <si>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</si>
  <si>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</si>
  <si>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</si>
  <si>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</si>
  <si>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</si>
  <si>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</si>
  <si>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</si>
  <si>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</si>
  <si>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</si>
  <si>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</si>
  <si>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</si>
  <si>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</si>
  <si>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</si>
  <si>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</si>
  <si>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</si>
  <si>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</si>
  <si>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</si>
  <si>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</si>
  <si>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</si>
  <si>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</si>
  <si>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</si>
  <si>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</si>
  <si>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</si>
  <si>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</si>
  <si>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</si>
  <si>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</si>
  <si>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</si>
  <si>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</si>
  <si>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</si>
  <si>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</si>
  <si>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</si>
  <si>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</si>
  <si>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</si>
  <si>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</si>
  <si>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</si>
  <si>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</si>
  <si>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</si>
  <si>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</si>
  <si>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</si>
  <si>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</si>
  <si>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</si>
  <si>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</si>
  <si>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</si>
  <si>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</si>
  <si>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</si>
  <si>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</si>
  <si>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</si>
  <si>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</si>
  <si>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</si>
  <si>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</si>
  <si>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</si>
  <si>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</si>
  <si>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</si>
  <si>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</si>
  <si>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</si>
  <si>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</si>
  <si>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</si>
  <si>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</si>
  <si>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</si>
  <si>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</si>
  <si>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</si>
  <si>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</si>
  <si>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</si>
  <si>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</si>
  <si>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</si>
  <si>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</si>
  <si>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</si>
  <si>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</si>
  <si>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</si>
  <si>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</si>
  <si>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</si>
  <si>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</si>
  <si>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</si>
  <si>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</si>
  <si>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</si>
  <si>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</si>
  <si>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</si>
  <si>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</si>
  <si>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</si>
  <si>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</si>
  <si>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</si>
  <si>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</si>
  <si>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</si>
  <si>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</si>
  <si>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</si>
  <si>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</si>
  <si>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</si>
  <si>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</si>
  <si>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</si>
  <si>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</si>
  <si>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</si>
  <si>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</si>
  <si>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</si>
  <si>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</si>
  <si>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</si>
  <si>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</si>
  <si>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</si>
  <si>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</si>
  <si>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</si>
  <si>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</si>
  <si>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</si>
  <si>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</si>
  <si>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</si>
  <si>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</si>
  <si>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</si>
  <si>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</si>
  <si>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</si>
  <si>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</si>
  <si>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</si>
  <si>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</si>
  <si>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</si>
  <si>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</si>
  <si>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</si>
  <si>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</si>
  <si>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</si>
  <si>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</si>
  <si>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</si>
  <si>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</si>
  <si>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</si>
  <si>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</si>
  <si>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</si>
  <si>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</si>
  <si>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</si>
  <si>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</si>
  <si>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</si>
  <si>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</si>
  <si>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</si>
  <si>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</si>
  <si>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</si>
  <si>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</si>
  <si>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</si>
  <si>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</si>
  <si>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</si>
  <si>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</si>
  <si>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</si>
  <si>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</si>
  <si>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</si>
  <si>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</si>
  <si>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</si>
  <si>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</si>
  <si>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</si>
  <si>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</si>
  <si>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</si>
  <si>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</si>
  <si>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</si>
  <si>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</si>
  <si>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</si>
  <si>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</si>
  <si>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</si>
  <si>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</si>
  <si>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</si>
  <si>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</si>
  <si>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</si>
  <si>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</si>
  <si>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</si>
  <si>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</si>
  <si>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</si>
  <si>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</si>
  <si>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</si>
  <si>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</si>
  <si>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</si>
  <si>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</si>
  <si>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</si>
  <si>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</si>
  <si>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</si>
  <si>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</si>
  <si>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</si>
  <si>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</si>
  <si>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</si>
  <si>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</si>
  <si>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</si>
  <si>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</si>
  <si>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</si>
  <si>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</si>
  <si>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</si>
  <si>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</si>
  <si>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</si>
  <si>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</si>
  <si>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</si>
  <si>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</si>
  <si>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</si>
  <si>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</si>
  <si>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</si>
  <si>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</si>
  <si>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</si>
  <si>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</si>
  <si>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</si>
  <si>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</si>
  <si>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</si>
  <si>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</si>
  <si>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</si>
  <si>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</si>
  <si>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</si>
  <si>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</si>
  <si>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</si>
  <si>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</si>
  <si>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</si>
  <si>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</si>
  <si>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</si>
  <si>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</si>
  <si>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</si>
  <si>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</si>
  <si>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</si>
  <si>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</si>
  <si>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</si>
  <si>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</si>
  <si>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</si>
  <si>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</si>
  <si>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</si>
  <si>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</si>
  <si>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</si>
  <si>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</si>
  <si>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</si>
  <si>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</si>
  <si>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</si>
  <si>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</si>
  <si>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</si>
  <si>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</si>
  <si>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</si>
  <si>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</si>
  <si>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</si>
  <si>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</si>
  <si>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</si>
  <si>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</si>
  <si>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</si>
  <si>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</si>
  <si>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</si>
  <si>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</si>
  <si>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</si>
  <si>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</si>
  <si>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</si>
  <si>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</si>
  <si>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</si>
  <si>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</si>
  <si>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</si>
  <si>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</si>
  <si>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</si>
  <si>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</si>
  <si>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</si>
  <si>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</si>
  <si>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</si>
  <si>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</si>
  <si>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</si>
  <si>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</si>
  <si>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</si>
  <si>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</si>
  <si>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</si>
  <si>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</si>
  <si>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</si>
  <si>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</si>
  <si>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</si>
  <si>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</si>
  <si>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</si>
  <si>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</si>
  <si>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</si>
  <si>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</si>
  <si>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</si>
  <si>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</si>
  <si>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</si>
  <si>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</si>
  <si>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</si>
  <si>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</si>
  <si>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</si>
  <si>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</si>
  <si>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</si>
  <si>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</si>
  <si>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</si>
  <si>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</si>
  <si>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</si>
  <si>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</si>
  <si>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</si>
  <si>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</si>
  <si>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</si>
  <si>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</si>
  <si>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</si>
  <si>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</si>
  <si>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</si>
  <si>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</si>
  <si>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</si>
  <si>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</si>
  <si>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</si>
  <si>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</si>
  <si>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</si>
  <si>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</si>
  <si>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</si>
  <si>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</si>
  <si>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</si>
  <si>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</si>
  <si>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</si>
  <si>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</si>
  <si>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</si>
  <si>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</si>
  <si>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</si>
  <si>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</si>
  <si>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</si>
  <si>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</si>
  <si>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</si>
  <si>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</si>
  <si>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</si>
  <si>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</si>
  <si>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</si>
  <si>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</si>
  <si>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</si>
  <si>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</si>
  <si>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</si>
  <si>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</si>
  <si>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</si>
  <si>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</si>
  <si>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</si>
  <si>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</si>
  <si>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</si>
  <si>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</si>
  <si>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</si>
  <si>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</si>
  <si>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</si>
  <si>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</si>
  <si>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</si>
  <si>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</si>
  <si>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</si>
  <si>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</si>
  <si>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</si>
  <si>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</si>
  <si>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</si>
  <si>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</si>
  <si>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</si>
  <si>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</si>
  <si>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</si>
  <si>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</si>
  <si>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</si>
  <si>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</si>
  <si>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</si>
  <si>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</si>
  <si>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</si>
  <si>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</si>
  <si>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</si>
  <si>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</si>
  <si>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</si>
  <si>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</si>
  <si>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</si>
  <si>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</si>
  <si>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</si>
  <si>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</si>
  <si>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</si>
  <si>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</si>
  <si>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</si>
  <si>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</si>
  <si>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</si>
  <si>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</si>
  <si>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</si>
  <si>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</si>
  <si>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</si>
  <si>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</si>
  <si>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</si>
  <si>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</si>
  <si>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</si>
  <si>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</si>
  <si>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</si>
  <si>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</si>
  <si>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</si>
  <si>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</si>
  <si>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</si>
  <si>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</si>
  <si>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</si>
  <si>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</si>
  <si>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</si>
  <si>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</si>
  <si>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</si>
  <si>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</si>
  <si>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</si>
  <si>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</si>
  <si>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</si>
  <si>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</si>
  <si>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</si>
  <si>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</si>
  <si>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</si>
  <si>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</si>
  <si>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</si>
  <si>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</si>
  <si>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</si>
  <si>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</si>
  <si>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</si>
  <si>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</si>
  <si>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</si>
  <si>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</si>
  <si>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</si>
  <si>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</si>
  <si>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</si>
  <si>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</si>
  <si>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</si>
  <si>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</si>
  <si>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</si>
  <si>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</si>
  <si>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</si>
  <si>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</si>
  <si>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</si>
  <si>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</si>
  <si>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</si>
  <si>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</si>
  <si>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</si>
  <si>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</si>
  <si>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</si>
  <si>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</si>
  <si>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</si>
  <si>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</si>
  <si>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</si>
  <si>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</si>
  <si>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</si>
  <si>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</si>
  <si>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</si>
  <si>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</si>
  <si>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</si>
  <si>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</si>
  <si>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</si>
  <si>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</si>
  <si>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</si>
  <si>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</si>
  <si>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</si>
  <si>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</si>
  <si>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</si>
  <si>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</si>
  <si>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</si>
  <si>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</si>
  <si>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</si>
  <si>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</si>
  <si>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</si>
  <si>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</si>
  <si>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</si>
  <si>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</si>
  <si>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</si>
  <si>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</si>
  <si>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</si>
  <si>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</si>
  <si>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</si>
  <si>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</si>
  <si>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</si>
  <si>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</si>
  <si>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</si>
  <si>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</si>
  <si>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</si>
  <si>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</si>
  <si>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</si>
  <si>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</si>
  <si>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</si>
  <si>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</si>
  <si>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</si>
  <si>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</si>
  <si>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</si>
  <si>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</si>
  <si>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</si>
  <si>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</si>
  <si>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</si>
  <si>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</si>
  <si>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</si>
  <si>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</si>
  <si>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</si>
  <si>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</si>
  <si>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</si>
  <si>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</si>
  <si>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</si>
  <si>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</si>
  <si>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</si>
  <si>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</si>
  <si>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</si>
  <si>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</si>
  <si>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</si>
  <si>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</si>
  <si>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</si>
  <si>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</si>
  <si>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</si>
  <si>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</si>
  <si>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</si>
  <si>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</si>
  <si>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</si>
  <si>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</si>
  <si>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</si>
  <si>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</si>
  <si>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</si>
  <si>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</si>
  <si>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</si>
  <si>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</si>
  <si>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</si>
  <si>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</si>
  <si>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</si>
  <si>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</si>
  <si>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</si>
  <si>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</si>
  <si>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</si>
  <si>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</si>
  <si>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</si>
  <si>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</si>
  <si>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</si>
  <si>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</si>
  <si>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</si>
  <si>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</si>
  <si>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</si>
  <si>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</si>
  <si>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</si>
  <si>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</si>
  <si>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</si>
  <si>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</si>
  <si>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</si>
  <si>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</si>
  <si>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</si>
  <si>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</si>
  <si>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</si>
  <si>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</si>
  <si>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</si>
  <si>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</si>
  <si>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</si>
  <si>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</si>
  <si>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</si>
  <si>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</si>
  <si>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</si>
  <si>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</si>
  <si>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</si>
  <si>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</si>
  <si>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</si>
  <si>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</si>
  <si>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</si>
  <si>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</si>
  <si>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</si>
  <si>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</si>
  <si>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</si>
  <si>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</si>
  <si>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</si>
  <si>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</si>
  <si>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</si>
  <si>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</si>
  <si>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</si>
  <si>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</si>
  <si>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</si>
  <si>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</si>
  <si>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</si>
  <si>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</si>
  <si>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</si>
  <si>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</si>
  <si>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</si>
  <si>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</si>
  <si>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</si>
  <si>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</si>
  <si>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</si>
  <si>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</si>
  <si>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</si>
  <si>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</si>
  <si>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</si>
  <si>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</si>
  <si>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</si>
  <si>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</si>
  <si>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</si>
  <si>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</si>
  <si>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</si>
  <si>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</si>
  <si>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</si>
  <si>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</si>
  <si>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</si>
  <si>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</si>
  <si>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</si>
  <si>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</si>
  <si>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</si>
  <si>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</si>
  <si>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</si>
  <si>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</si>
  <si>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</si>
  <si>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</si>
  <si>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</si>
  <si>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</si>
  <si>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</si>
  <si>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</si>
  <si>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</si>
  <si>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</si>
  <si>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</si>
  <si>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</si>
  <si>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</si>
  <si>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</si>
  <si>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</si>
  <si>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</si>
  <si>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</si>
  <si>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</si>
  <si>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</si>
  <si>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</si>
  <si>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</si>
  <si>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</si>
  <si>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</si>
  <si>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</si>
  <si>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</si>
  <si>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</si>
  <si>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</si>
  <si>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</si>
  <si>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</si>
  <si>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</si>
  <si>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</si>
  <si>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</si>
  <si>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</si>
  <si>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</si>
  <si>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</si>
  <si>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</si>
  <si>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</si>
  <si>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</si>
  <si>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</si>
  <si>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</si>
  <si>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</si>
  <si>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</si>
  <si>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</si>
  <si>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</si>
  <si>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</si>
  <si>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</si>
  <si>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</si>
  <si>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</si>
  <si>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</si>
  <si>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</si>
  <si>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</si>
  <si>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</si>
  <si>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</si>
  <si>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</si>
  <si>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</si>
  <si>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</si>
  <si>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</si>
  <si>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</si>
  <si>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</si>
  <si>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</si>
  <si>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</si>
  <si>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</si>
  <si>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</si>
  <si>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</si>
  <si>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</si>
  <si>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</si>
  <si>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</si>
  <si>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</si>
  <si>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</si>
  <si>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</si>
  <si>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</si>
  <si>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</si>
  <si>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</si>
  <si>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</si>
  <si>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</si>
  <si>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</si>
  <si>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</si>
  <si>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</si>
  <si>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</si>
  <si>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</si>
  <si>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</si>
  <si>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</si>
  <si>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</si>
  <si>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</si>
  <si>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</si>
  <si>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</si>
  <si>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</si>
  <si>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</si>
  <si>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</si>
  <si>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</si>
  <si>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</si>
  <si>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</si>
  <si>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</si>
  <si>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</si>
  <si>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</si>
  <si>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</si>
  <si>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</si>
  <si>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</si>
  <si>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</si>
  <si>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</si>
  <si>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</si>
  <si>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</si>
  <si>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</si>
  <si>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</si>
  <si>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</si>
  <si>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</si>
  <si>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</si>
  <si>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</si>
  <si>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</si>
  <si>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</si>
  <si>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</si>
  <si>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</si>
  <si>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</si>
  <si>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</si>
  <si>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</si>
  <si>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</si>
  <si>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</si>
  <si>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</si>
  <si>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</si>
  <si>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</si>
  <si>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</si>
  <si>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</si>
  <si>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</si>
  <si>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</si>
  <si>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</si>
  <si>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</si>
  <si>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</si>
  <si>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</si>
  <si>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</si>
  <si>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</si>
  <si>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</si>
  <si>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</si>
  <si>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</si>
  <si>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</si>
  <si>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</si>
  <si>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</si>
  <si>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</si>
  <si>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</si>
  <si>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</si>
  <si>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</si>
  <si>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</si>
  <si>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</si>
  <si>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</si>
  <si>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</si>
  <si>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</si>
  <si>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</si>
  <si>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</si>
  <si>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</si>
  <si>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</si>
  <si>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</si>
  <si>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</si>
  <si>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</si>
  <si>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</si>
  <si>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</si>
  <si>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</si>
  <si>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</si>
  <si>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</si>
  <si>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</si>
  <si>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</si>
  <si>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</si>
  <si>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</si>
  <si>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</si>
  <si>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</si>
  <si>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</si>
  <si>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</si>
  <si>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</si>
  <si>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</si>
  <si>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</si>
  <si>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</si>
  <si>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</si>
  <si>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</si>
  <si>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</si>
  <si>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</si>
  <si>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</si>
  <si>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</si>
  <si>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</si>
  <si>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</si>
  <si>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</si>
  <si>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</si>
  <si>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</si>
  <si>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</si>
  <si>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</si>
  <si>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</si>
  <si>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</si>
  <si>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</si>
  <si>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</si>
  <si>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</si>
  <si>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</si>
  <si>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</si>
  <si>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</si>
  <si>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</si>
  <si>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</si>
  <si>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</si>
  <si>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</si>
  <si>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</si>
  <si>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</si>
  <si>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</si>
  <si>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</si>
  <si>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</si>
  <si>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</si>
  <si>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</si>
  <si>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</si>
  <si>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</si>
  <si>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</si>
  <si>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</si>
  <si>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</si>
  <si>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</si>
  <si>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</si>
  <si>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</si>
  <si>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</si>
  <si>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</si>
  <si>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</si>
  <si>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</si>
  <si>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</si>
  <si>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</si>
  <si>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</si>
  <si>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</si>
  <si>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</si>
  <si>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</si>
  <si>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</si>
  <si>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</si>
  <si>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</si>
  <si>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</si>
  <si>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</si>
  <si>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</si>
  <si>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</si>
  <si>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</si>
  <si>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</si>
  <si>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</si>
  <si>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</si>
  <si>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</si>
  <si>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</si>
  <si>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</si>
  <si>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</si>
  <si>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</si>
  <si>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</si>
  <si>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</si>
  <si>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</si>
  <si>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</si>
  <si>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</si>
  <si>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</si>
  <si>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</si>
  <si>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</si>
  <si>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</si>
  <si>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</si>
  <si>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</si>
  <si>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</si>
  <si>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</si>
  <si>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</si>
  <si>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</si>
  <si>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</si>
  <si>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</si>
  <si>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</si>
  <si>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</si>
  <si>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</si>
  <si>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</si>
  <si>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</si>
  <si>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</si>
  <si>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</si>
  <si>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</si>
  <si>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</si>
  <si>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</si>
  <si>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</si>
  <si>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</si>
  <si>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</si>
  <si>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</si>
  <si>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</si>
  <si>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</si>
  <si>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</si>
  <si>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</si>
  <si>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</si>
  <si>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</si>
  <si>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</si>
  <si>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</si>
  <si>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</si>
  <si>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</si>
  <si>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</si>
  <si>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</si>
  <si>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</si>
  <si>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</si>
  <si>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</si>
  <si>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</si>
  <si>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</si>
  <si>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</si>
  <si>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</si>
  <si>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</si>
  <si>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</si>
  <si>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</si>
  <si>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</si>
  <si>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</si>
  <si>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</si>
  <si>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</si>
  <si>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</si>
  <si>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</si>
  <si>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</si>
  <si>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</si>
  <si>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</si>
  <si>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</si>
  <si>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</si>
  <si>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</si>
  <si>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</si>
  <si>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</si>
  <si>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</si>
  <si>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</si>
  <si>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</si>
  <si>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</si>
  <si>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</si>
  <si>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</si>
  <si>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</si>
  <si>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</si>
  <si>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</si>
  <si>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</si>
  <si>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</si>
  <si>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</si>
  <si>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</si>
  <si>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</si>
  <si>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</si>
  <si>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</si>
  <si>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</si>
  <si>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</si>
  <si>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</si>
  <si>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</si>
  <si>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</si>
  <si>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</si>
  <si>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</si>
  <si>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</si>
  <si>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</si>
  <si>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</si>
  <si>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</si>
  <si>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</si>
  <si>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</si>
  <si>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</si>
  <si>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</si>
  <si>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</si>
  <si>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</si>
  <si>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</si>
  <si>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</si>
  <si>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</si>
  <si>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</si>
  <si>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</si>
  <si>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</si>
  <si>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</si>
  <si>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</si>
  <si>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</si>
  <si>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</si>
  <si>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</si>
  <si>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</si>
  <si>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</si>
  <si>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</si>
  <si>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</si>
  <si>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</si>
  <si>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</si>
  <si>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</si>
  <si>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</si>
  <si>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</si>
  <si>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</si>
  <si>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</si>
  <si>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</si>
  <si>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</si>
  <si>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</si>
  <si>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</si>
  <si>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</si>
  <si>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</si>
  <si>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</si>
  <si>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</si>
  <si>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</si>
  <si>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</si>
  <si>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</si>
  <si>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</si>
  <si>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</si>
  <si>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</si>
  <si>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</si>
  <si>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</si>
  <si>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</si>
  <si>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</si>
  <si>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</si>
  <si>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</si>
  <si>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</si>
  <si>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</si>
  <si>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</si>
  <si>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</si>
  <si>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</si>
  <si>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</si>
  <si>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</si>
  <si>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</si>
  <si>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</si>
  <si>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</si>
  <si>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</si>
  <si>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</si>
  <si>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</si>
  <si>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</si>
  <si>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</si>
  <si>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</si>
  <si>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</si>
  <si>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</si>
  <si>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</si>
  <si>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</si>
  <si>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</si>
  <si>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</si>
  <si>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</si>
  <si>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</si>
  <si>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</si>
  <si>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</si>
  <si>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</si>
  <si>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</si>
  <si>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</si>
  <si>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</si>
  <si>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</si>
  <si>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</si>
  <si>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</si>
  <si>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</si>
  <si>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</si>
  <si>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</si>
  <si>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</si>
  <si>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</si>
  <si>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</si>
  <si>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</si>
  <si>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</si>
  <si>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</si>
  <si>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</si>
  <si>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</si>
  <si>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</si>
  <si>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</si>
  <si>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</si>
  <si>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</si>
  <si>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</si>
  <si>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</si>
  <si>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</si>
  <si>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</si>
  <si>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</si>
  <si>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</si>
  <si>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</si>
  <si>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</si>
  <si>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</si>
  <si>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</si>
  <si>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</si>
  <si>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</si>
  <si>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</si>
  <si>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</si>
  <si>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</si>
  <si>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</si>
  <si>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</si>
  <si>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</si>
  <si>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</si>
  <si>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</si>
  <si>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</si>
  <si>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</si>
  <si>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</si>
  <si>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</si>
  <si>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</si>
  <si>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</si>
  <si>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</si>
  <si>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</si>
  <si>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</si>
  <si>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</si>
  <si>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</si>
  <si>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</si>
  <si>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</si>
  <si>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</si>
  <si>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</si>
  <si>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</si>
  <si>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</si>
  <si>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</si>
  <si>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</si>
  <si>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</si>
  <si>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</si>
  <si>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</si>
  <si>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</si>
  <si>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</si>
  <si>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</si>
  <si>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</si>
  <si>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</si>
  <si>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</si>
  <si>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</si>
  <si>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</si>
  <si>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</si>
  <si>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</si>
  <si>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</si>
  <si>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</si>
  <si>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</si>
  <si>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</si>
  <si>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</si>
  <si>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</si>
  <si>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</si>
  <si>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</si>
  <si>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</si>
  <si>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</si>
  <si>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</si>
  <si>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</si>
  <si>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</si>
  <si>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</si>
  <si>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</si>
  <si>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</si>
  <si>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</si>
  <si>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</si>
  <si>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</si>
  <si>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</si>
  <si>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</si>
  <si>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</si>
  <si>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</si>
  <si>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</si>
  <si>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</si>
  <si>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</si>
  <si>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</si>
  <si>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</si>
  <si>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</si>
  <si>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</si>
  <si>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</si>
  <si>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</si>
  <si>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</si>
  <si>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</si>
  <si>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</si>
  <si>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</si>
  <si>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</si>
  <si>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</si>
  <si>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</si>
  <si>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</si>
  <si>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</si>
  <si>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</si>
  <si>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</si>
  <si>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</si>
  <si>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</si>
  <si>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</si>
  <si>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</si>
  <si>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</si>
  <si>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</si>
  <si>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</si>
  <si>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</si>
  <si>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</si>
  <si>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</si>
  <si>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</si>
  <si>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</si>
  <si>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</si>
  <si>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</si>
  <si>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</si>
  <si>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</si>
  <si>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</si>
  <si>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</si>
  <si>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</si>
  <si>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</si>
  <si>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</si>
  <si>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</si>
  <si>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</si>
  <si>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</si>
  <si>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</si>
  <si>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</si>
  <si>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</si>
  <si>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</si>
  <si>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</si>
  <si>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</si>
  <si>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</si>
  <si>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</si>
  <si>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</si>
  <si>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</si>
  <si>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</si>
  <si>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</si>
  <si>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</si>
  <si>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</si>
  <si>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</si>
  <si>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</si>
  <si>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</si>
  <si>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</si>
  <si>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</si>
  <si>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</si>
  <si>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</si>
  <si>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</si>
  <si>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</si>
  <si>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</si>
  <si>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</si>
  <si>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</si>
  <si>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</si>
  <si>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</si>
  <si>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</si>
  <si>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</si>
  <si>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</si>
  <si>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</si>
  <si>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</si>
  <si>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</si>
  <si>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</si>
  <si>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</si>
  <si>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</si>
  <si>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</si>
  <si>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</si>
  <si>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</si>
  <si>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</si>
  <si>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</si>
  <si>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</si>
  <si>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</si>
  <si>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</si>
  <si>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</si>
  <si>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</si>
  <si>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</si>
  <si>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</si>
  <si>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</si>
  <si>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</si>
  <si>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</si>
  <si>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</si>
  <si>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</si>
  <si>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</si>
  <si>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</si>
  <si>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</si>
  <si>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</si>
  <si>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</si>
  <si>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</si>
  <si>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</si>
  <si>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</si>
  <si>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</si>
  <si>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</si>
  <si>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</si>
  <si>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</si>
  <si>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</si>
  <si>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</si>
  <si>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</si>
  <si>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</si>
  <si>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</si>
  <si>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</si>
  <si>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</si>
  <si>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</si>
  <si>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</si>
  <si>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</si>
  <si>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</si>
  <si>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</si>
  <si>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</si>
  <si>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</si>
  <si>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</si>
  <si>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</si>
  <si>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</si>
  <si>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</si>
  <si>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</si>
  <si>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</si>
  <si>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</si>
  <si>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</si>
  <si>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</si>
  <si>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</si>
  <si>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</si>
  <si>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</si>
  <si>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</si>
  <si>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</si>
  <si>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</si>
  <si>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</si>
  <si>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</si>
  <si>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</si>
  <si>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</si>
  <si>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</si>
  <si>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</si>
  <si>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</si>
  <si>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</si>
  <si>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</si>
  <si>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</si>
  <si>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</si>
  <si>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</si>
  <si>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</si>
  <si>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</si>
  <si>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</si>
  <si>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</si>
  <si>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</si>
  <si>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</si>
  <si>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</si>
  <si>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</si>
  <si>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</si>
  <si>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</si>
  <si>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</si>
  <si>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</si>
  <si>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</si>
  <si>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</si>
  <si>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</si>
  <si>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</si>
  <si>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</si>
  <si>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</si>
  <si>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</si>
  <si>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</si>
  <si>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</si>
  <si>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</si>
  <si>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</si>
  <si>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</si>
  <si>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</si>
  <si>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</si>
  <si>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</si>
  <si>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</si>
  <si>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</si>
  <si>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</si>
  <si>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</si>
  <si>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</si>
  <si>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</si>
  <si>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</si>
  <si>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</si>
  <si>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</si>
  <si>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</si>
  <si>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</si>
  <si>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</si>
  <si>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</si>
  <si>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</si>
  <si>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</si>
  <si>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</si>
  <si>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</si>
  <si>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</si>
  <si>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</si>
  <si>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</si>
  <si>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</si>
  <si>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</si>
  <si>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</si>
  <si>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</si>
  <si>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</si>
  <si>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</si>
  <si>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</si>
  <si>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</si>
  <si>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</si>
  <si>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</si>
  <si>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</si>
  <si>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</si>
  <si>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</si>
  <si>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</si>
  <si>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</si>
  <si>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</si>
  <si>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</si>
  <si>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</si>
  <si>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</si>
  <si>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</si>
  <si>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</si>
  <si>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</si>
  <si>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</si>
  <si>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</si>
  <si>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</si>
  <si>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</si>
  <si>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</si>
  <si>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</si>
  <si>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</si>
  <si>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</si>
  <si>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</si>
  <si>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</si>
  <si>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</si>
  <si>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</si>
  <si>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</si>
  <si>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</si>
  <si>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</si>
  <si>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</si>
  <si>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</si>
  <si>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</si>
  <si>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</si>
  <si>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</si>
  <si>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</si>
  <si>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</si>
  <si>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</si>
  <si>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</si>
  <si>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</si>
  <si>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</si>
  <si>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</si>
  <si>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</si>
  <si>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</si>
  <si>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</si>
  <si>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</si>
  <si>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</si>
  <si>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</si>
  <si>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</si>
  <si>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</si>
  <si>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</si>
  <si>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</si>
  <si>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</si>
  <si>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</si>
  <si>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</si>
  <si>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</si>
  <si>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</si>
  <si>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</si>
  <si>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</si>
  <si>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</si>
  <si>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</si>
  <si>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</si>
  <si>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</si>
  <si>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</si>
  <si>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</si>
  <si>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</si>
  <si>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</si>
  <si>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</si>
  <si>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</si>
  <si>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</si>
  <si>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</si>
  <si>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</si>
  <si>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</si>
  <si>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</si>
  <si>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</si>
  <si>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</si>
  <si>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</si>
  <si>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</si>
  <si>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</si>
  <si>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</si>
  <si>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</si>
  <si>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</si>
  <si>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</si>
  <si>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</si>
  <si>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</si>
  <si>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</si>
  <si>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</si>
  <si>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</si>
  <si>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</si>
  <si>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</si>
  <si>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</si>
  <si>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</si>
  <si>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</si>
  <si>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</si>
  <si>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</si>
  <si>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</si>
  <si>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</si>
  <si>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</si>
  <si>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</si>
  <si>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</si>
  <si>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</si>
  <si>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</si>
  <si>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</si>
  <si>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</si>
  <si>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</si>
  <si>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</si>
  <si>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</si>
  <si>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</si>
  <si>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</si>
  <si>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</si>
  <si>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</si>
  <si>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</si>
  <si>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</si>
  <si>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</si>
  <si>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</si>
  <si>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</si>
  <si>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</si>
  <si>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</si>
  <si>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</si>
  <si>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</si>
  <si>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</si>
  <si>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</si>
  <si>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</si>
  <si>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</si>
  <si>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</si>
  <si>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</si>
  <si>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</si>
  <si>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</si>
  <si>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</si>
  <si>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</si>
  <si>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</si>
  <si>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</si>
  <si>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</si>
  <si>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</si>
  <si>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</si>
  <si>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</si>
  <si>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</si>
  <si>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</si>
  <si>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</si>
  <si>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</si>
  <si>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</si>
  <si>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</si>
  <si>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</si>
  <si>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</si>
  <si>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</si>
  <si>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</si>
  <si>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</si>
  <si>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</si>
  <si>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</si>
  <si>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</si>
  <si>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</si>
  <si>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</si>
  <si>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</si>
  <si>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</si>
  <si>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</si>
  <si>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</si>
  <si>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</si>
  <si>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</si>
  <si>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</si>
  <si>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</si>
  <si>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</si>
  <si>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</si>
  <si>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</si>
  <si>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</si>
  <si>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</si>
  <si>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</si>
  <si>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</si>
  <si>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</si>
  <si>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</si>
  <si>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</si>
  <si>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</si>
  <si>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</si>
  <si>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</si>
  <si>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</si>
  <si>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</si>
  <si>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</si>
  <si>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</si>
  <si>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</si>
  <si>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</si>
  <si>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</si>
  <si>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</si>
  <si>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</si>
  <si>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</si>
  <si>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</si>
  <si>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</si>
  <si>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</si>
  <si>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</si>
  <si>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</si>
  <si>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</si>
  <si>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</si>
  <si>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</si>
  <si>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</si>
  <si>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</si>
  <si>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</si>
  <si>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</si>
  <si>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</si>
  <si>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</si>
  <si>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</si>
  <si>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</si>
  <si>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</si>
  <si>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</si>
  <si>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</si>
  <si>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</si>
  <si>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</si>
  <si>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</si>
  <si>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</si>
  <si>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</si>
  <si>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</si>
  <si>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</si>
  <si>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</si>
  <si>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</si>
  <si>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</si>
  <si>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</si>
  <si>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</si>
  <si>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</si>
  <si>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</si>
  <si>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</si>
  <si>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</si>
  <si>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</si>
  <si>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</si>
  <si>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</si>
  <si>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</si>
  <si>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</si>
  <si>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</si>
  <si>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</si>
  <si>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</si>
  <si>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</si>
  <si>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</si>
  <si>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</si>
  <si>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</si>
  <si>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</si>
  <si>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</si>
  <si>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</si>
  <si>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</si>
  <si>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</si>
  <si>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</si>
  <si>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</si>
  <si>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</si>
  <si>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</si>
  <si>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</si>
  <si>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</si>
  <si>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</si>
  <si>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</si>
  <si>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</si>
  <si>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</si>
  <si>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</si>
  <si>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</si>
  <si>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</si>
  <si>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</si>
  <si>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</si>
  <si>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</si>
  <si>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</si>
  <si>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</si>
  <si>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</si>
  <si>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</si>
  <si>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</si>
  <si>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</si>
  <si>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</si>
  <si>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</si>
  <si>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</si>
  <si>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</si>
  <si>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</si>
  <si>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</si>
  <si>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</si>
  <si>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</si>
  <si>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</si>
  <si>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</si>
  <si>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</si>
  <si>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</si>
  <si>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</si>
  <si>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</si>
  <si>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</si>
  <si>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</si>
  <si>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</si>
  <si>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</si>
  <si>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</si>
  <si>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</si>
  <si>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</si>
  <si>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</si>
  <si>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</si>
  <si>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</si>
  <si>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</si>
  <si>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</si>
  <si>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</si>
  <si>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</si>
  <si>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</si>
  <si>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</si>
  <si>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</si>
  <si>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</si>
  <si>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</si>
  <si>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</si>
  <si>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</si>
  <si>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</si>
  <si>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</si>
  <si>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</si>
  <si>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</si>
  <si>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</si>
  <si>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</si>
  <si>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</si>
  <si>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</si>
  <si>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</si>
  <si>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</si>
  <si>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</si>
  <si>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</si>
  <si>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</si>
  <si>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</si>
  <si>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</si>
  <si>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</si>
  <si>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</si>
  <si>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</si>
  <si>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</si>
  <si>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</si>
  <si>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</si>
  <si>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</si>
  <si>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</si>
  <si>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</si>
  <si>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</si>
  <si>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</si>
  <si>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</si>
  <si>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</si>
  <si>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</si>
  <si>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</si>
  <si>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</si>
  <si>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</si>
  <si>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</si>
  <si>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</si>
  <si>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</si>
  <si>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</si>
  <si>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</si>
  <si>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</si>
  <si>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</si>
  <si>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</si>
  <si>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</si>
  <si>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</si>
  <si>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</si>
  <si>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</si>
  <si>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</si>
  <si>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</si>
  <si>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</si>
  <si>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</si>
  <si>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</si>
  <si>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</si>
  <si>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</si>
  <si>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</si>
  <si>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</si>
  <si>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</si>
  <si>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</si>
  <si>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</si>
  <si>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</si>
  <si>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</si>
  <si>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</si>
  <si>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</si>
  <si>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</si>
  <si>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</si>
  <si>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</si>
  <si>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</si>
  <si>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</si>
  <si>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</si>
  <si>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</si>
  <si>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</si>
  <si>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</si>
  <si>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</si>
  <si>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</si>
  <si>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</si>
  <si>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</si>
  <si>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</si>
  <si>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</si>
  <si>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</si>
  <si>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</si>
  <si>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</si>
  <si>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</si>
  <si>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</si>
  <si>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</si>
  <si>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</si>
  <si>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</si>
  <si>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</si>
  <si>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</si>
  <si>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</si>
  <si>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</si>
  <si>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</si>
  <si>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</si>
  <si>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</si>
  <si>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</si>
  <si>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</si>
  <si>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</si>
  <si>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</si>
  <si>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</si>
  <si>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</si>
  <si>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</si>
  <si>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</si>
  <si>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</si>
  <si>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</si>
  <si>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</si>
  <si>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</si>
  <si>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</si>
  <si>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</si>
  <si>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</si>
  <si>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</si>
  <si>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</si>
  <si>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</si>
  <si>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</si>
  <si>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</si>
  <si>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</si>
  <si>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</si>
  <si>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</si>
  <si>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</si>
  <si>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</si>
  <si>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</si>
  <si>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</si>
  <si>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</si>
  <si>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</si>
  <si>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</si>
  <si>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</si>
  <si>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</si>
  <si>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</si>
  <si>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</si>
  <si>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</si>
  <si>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</si>
  <si>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</si>
  <si>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</si>
  <si>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</si>
  <si>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</si>
  <si>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</si>
  <si>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</si>
  <si>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</si>
  <si>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</si>
  <si>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</si>
  <si>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</si>
  <si>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</si>
  <si>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</si>
  <si>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</si>
  <si>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</si>
  <si>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</si>
  <si>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</si>
  <si>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</si>
  <si>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</si>
  <si>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</si>
  <si>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</si>
  <si>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</si>
  <si>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</si>
  <si>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</si>
  <si>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</si>
  <si>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</si>
  <si>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</si>
  <si>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</si>
  <si>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</si>
  <si>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</si>
  <si>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</si>
  <si>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</si>
  <si>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</si>
  <si>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</si>
  <si>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</si>
  <si>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</si>
  <si>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</si>
  <si>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</si>
  <si>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</si>
  <si>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</si>
  <si>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</si>
  <si>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</si>
  <si>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</si>
  <si>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</si>
  <si>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</si>
  <si>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</si>
  <si>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</si>
  <si>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</si>
  <si>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</si>
  <si>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</si>
  <si>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</si>
  <si>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</si>
  <si>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</si>
  <si>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</si>
  <si>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</si>
  <si>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</si>
  <si>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</si>
  <si>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</si>
  <si>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</si>
  <si>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</si>
  <si>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</si>
  <si>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</si>
  <si>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</si>
  <si>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</si>
  <si>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</si>
  <si>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</si>
  <si>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</si>
  <si>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</si>
  <si>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</si>
  <si>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</si>
  <si>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</si>
  <si>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</si>
  <si>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</si>
  <si>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</si>
  <si>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</si>
  <si>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</si>
  <si>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</si>
  <si>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</si>
  <si>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</si>
  <si>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</si>
  <si>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</si>
  <si>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</si>
  <si>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</si>
  <si>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</si>
  <si>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</si>
  <si>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</si>
  <si>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</si>
  <si>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</si>
  <si>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</si>
  <si>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</si>
  <si>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</si>
  <si>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</si>
  <si>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</si>
  <si>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</si>
  <si>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</si>
  <si>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</si>
  <si>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</si>
  <si>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</si>
  <si>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</si>
  <si>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</si>
  <si>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</si>
  <si>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</si>
  <si>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</si>
  <si>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</si>
  <si>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</si>
  <si>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</si>
  <si>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</si>
  <si>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</si>
  <si>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</si>
  <si>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</si>
  <si>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</si>
  <si>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</si>
  <si>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</si>
  <si>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</si>
  <si>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</si>
  <si>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</si>
  <si>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</si>
  <si>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</si>
  <si>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</si>
  <si>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</si>
  <si>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</si>
  <si>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</si>
  <si>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</si>
  <si>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</si>
  <si>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</si>
  <si>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</si>
  <si>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</si>
  <si>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</si>
  <si>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</si>
  <si>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</si>
  <si>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</si>
  <si>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</si>
  <si>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</si>
  <si>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</si>
  <si>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</si>
  <si>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</si>
  <si>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</si>
  <si>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</si>
  <si>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</si>
  <si>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</si>
  <si>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</si>
  <si>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</si>
  <si>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</si>
  <si>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</si>
  <si>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</si>
  <si>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</si>
  <si>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</si>
  <si>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</si>
  <si>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</si>
  <si>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</si>
  <si>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</si>
  <si>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</si>
  <si>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</si>
  <si>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</si>
  <si>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</si>
  <si>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</si>
  <si>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</si>
  <si>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</si>
  <si>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</si>
  <si>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</si>
  <si>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</si>
  <si>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</si>
  <si>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</si>
  <si>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</si>
  <si>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</si>
  <si>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</si>
  <si>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</si>
  <si>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</si>
  <si>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</si>
  <si>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</si>
  <si>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</si>
  <si>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</si>
  <si>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</si>
  <si>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</si>
  <si>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</si>
  <si>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</si>
  <si>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</si>
  <si>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</si>
  <si>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</si>
  <si>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</si>
  <si>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</si>
  <si>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</si>
  <si>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</si>
  <si>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</si>
  <si>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</si>
  <si>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</si>
  <si>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</si>
  <si>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</si>
  <si>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</si>
  <si>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</si>
  <si>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</si>
  <si>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</si>
  <si>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</si>
  <si>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</si>
  <si>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</si>
  <si>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</si>
  <si>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</si>
  <si>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</si>
  <si>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</si>
  <si>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</si>
  <si>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</si>
  <si>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</si>
  <si>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</si>
  <si>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</si>
  <si>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</si>
  <si>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</si>
  <si>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</si>
  <si>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</si>
  <si>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</si>
  <si>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</si>
  <si>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</si>
  <si>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</si>
  <si>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</si>
  <si>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</si>
  <si>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</si>
  <si>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</si>
  <si>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</si>
  <si>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</si>
  <si>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</si>
  <si>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</si>
  <si>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</si>
  <si>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</si>
  <si>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</si>
  <si>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</si>
  <si>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</si>
  <si>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</si>
  <si>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</si>
  <si>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</si>
  <si>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</si>
  <si>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</si>
  <si>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</si>
  <si>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</si>
  <si>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</si>
  <si>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</si>
  <si>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</si>
  <si>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</si>
  <si>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</si>
  <si>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</si>
  <si>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</si>
  <si>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</si>
  <si>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</si>
  <si>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</si>
  <si>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</si>
  <si>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</si>
  <si>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</si>
  <si>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</si>
  <si>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</si>
  <si>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</si>
  <si>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</si>
  <si>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</si>
  <si>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</si>
  <si>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</si>
  <si>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</si>
  <si>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</si>
  <si>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</si>
  <si>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</si>
  <si>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</si>
  <si>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</si>
  <si>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</si>
  <si>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</si>
  <si>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</si>
  <si>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</si>
  <si>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</si>
  <si>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</si>
  <si>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</si>
  <si>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</si>
  <si>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</si>
  <si>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</si>
  <si>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</si>
  <si>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</si>
  <si>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</si>
  <si>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</si>
  <si>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</si>
  <si>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</si>
  <si>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</si>
  <si>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</si>
  <si>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</si>
  <si>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</si>
  <si>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</si>
  <si>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</si>
  <si>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</si>
  <si>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</si>
  <si>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</si>
  <si>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</si>
  <si>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</si>
  <si>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</si>
  <si>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</si>
  <si>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</si>
  <si>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</si>
  <si>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</si>
  <si>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</si>
  <si>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</si>
  <si>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</si>
  <si>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</si>
  <si>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</si>
  <si>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</si>
  <si>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</si>
  <si>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</si>
  <si>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</si>
  <si>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</si>
  <si>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</si>
  <si>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</si>
  <si>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</si>
  <si>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</si>
  <si>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</si>
  <si>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</si>
  <si>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</si>
  <si>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</si>
  <si>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</si>
  <si>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</si>
  <si>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</si>
  <si>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</si>
  <si>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</si>
  <si>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</si>
  <si>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</si>
  <si>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</si>
  <si>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</si>
  <si>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</si>
  <si>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</si>
  <si>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</si>
  <si>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</si>
  <si>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</si>
  <si>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</si>
  <si>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</si>
  <si>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</si>
  <si>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</si>
  <si>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</si>
  <si>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</si>
  <si>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</si>
  <si>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</si>
  <si>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</si>
  <si>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</si>
  <si>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</si>
  <si>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</si>
  <si>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</si>
  <si>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</si>
  <si>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</si>
  <si>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</si>
  <si>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</si>
  <si>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</si>
  <si>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</si>
  <si>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</si>
  <si>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</si>
  <si>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</si>
  <si>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</si>
  <si>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</si>
  <si>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</si>
  <si>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</si>
  <si>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</si>
  <si>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</si>
  <si>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</si>
  <si>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</si>
  <si>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</si>
  <si>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</si>
  <si>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</si>
  <si>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</si>
  <si>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</si>
  <si>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</si>
  <si>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</si>
  <si>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</si>
  <si>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</si>
  <si>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</si>
  <si>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</si>
  <si>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</si>
  <si>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</si>
  <si>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</si>
  <si>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</si>
  <si>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</si>
  <si>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</si>
  <si>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</si>
  <si>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</si>
  <si>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</si>
  <si>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</si>
  <si>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</si>
  <si>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</si>
  <si>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</si>
  <si>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</si>
  <si>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</si>
  <si>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</si>
  <si>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</si>
  <si>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</si>
  <si>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</si>
  <si>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</si>
  <si>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</si>
  <si>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</si>
  <si>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</si>
  <si>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</si>
  <si>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</si>
  <si>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</si>
  <si>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</si>
  <si>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</si>
  <si>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</si>
  <si>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</si>
  <si>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</si>
  <si>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</si>
  <si>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</si>
  <si>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</si>
  <si>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</si>
  <si>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</si>
  <si>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</si>
  <si>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</si>
  <si>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</si>
  <si>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</si>
  <si>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</si>
  <si>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</si>
  <si>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</si>
  <si>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</si>
  <si>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</si>
  <si>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</si>
  <si>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</si>
  <si>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</si>
  <si>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</si>
  <si>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</si>
  <si>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</si>
  <si>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</si>
  <si>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</si>
  <si>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</si>
  <si>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</si>
  <si>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</si>
  <si>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</si>
  <si>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</si>
  <si>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</si>
  <si>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</si>
  <si>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</si>
  <si>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</si>
  <si>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</si>
  <si>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</si>
  <si>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</si>
  <si>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</si>
  <si>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</si>
  <si>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</si>
  <si>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</si>
  <si>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</si>
  <si>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</si>
  <si>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</si>
  <si>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</si>
  <si>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</si>
  <si>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</si>
  <si>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</si>
  <si>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</si>
  <si>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</si>
  <si>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</si>
  <si>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</si>
  <si>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</si>
  <si>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</si>
  <si>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</si>
  <si>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</si>
  <si>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</si>
  <si>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</si>
  <si>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</si>
  <si>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</si>
  <si>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</si>
  <si>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</si>
  <si>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</si>
  <si>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</si>
  <si>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</si>
  <si>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</si>
  <si>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</si>
  <si>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</si>
  <si>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</si>
  <si>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</si>
  <si>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</si>
  <si>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</si>
  <si>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</si>
  <si>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</si>
  <si>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</si>
  <si>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</si>
  <si>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</si>
  <si>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</si>
  <si>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</si>
  <si>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</si>
  <si>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</si>
  <si>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</si>
  <si>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</si>
  <si>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</si>
  <si>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</si>
  <si>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</si>
  <si>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</si>
  <si>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</si>
  <si>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</si>
  <si>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</si>
  <si>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</si>
  <si>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</si>
  <si>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</si>
  <si>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</si>
  <si>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</si>
  <si>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</si>
  <si>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</si>
  <si>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</si>
  <si>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</si>
  <si>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</si>
  <si>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</si>
  <si>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</si>
  <si>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</si>
  <si>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</si>
  <si>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</si>
  <si>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</si>
  <si>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</si>
  <si>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</si>
  <si>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</si>
  <si>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</si>
  <si>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</si>
  <si>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</si>
  <si>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</si>
  <si>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</si>
  <si>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</si>
  <si>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</si>
  <si>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</si>
  <si>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</si>
  <si>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</si>
  <si>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</si>
  <si>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</si>
  <si>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</si>
  <si>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</si>
  <si>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</si>
  <si>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</si>
  <si>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</si>
  <si>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</si>
  <si>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</si>
  <si>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</si>
  <si>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</si>
  <si>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</si>
  <si>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</si>
  <si>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</si>
  <si>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</si>
  <si>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</si>
  <si>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</si>
  <si>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</si>
  <si>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</si>
  <si>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</si>
  <si>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</si>
  <si>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</si>
  <si>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</si>
  <si>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</si>
  <si>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</si>
  <si>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</si>
  <si>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</si>
  <si>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</si>
  <si>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</si>
  <si>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</si>
  <si>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</si>
  <si>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</si>
  <si>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</si>
  <si>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</si>
  <si>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</si>
  <si>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</si>
  <si>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</si>
  <si>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</si>
  <si>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</si>
  <si>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</si>
  <si>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</si>
  <si>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</si>
  <si>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</si>
  <si>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</si>
  <si>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</si>
  <si>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</si>
  <si>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</si>
  <si>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</si>
  <si>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</si>
  <si>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</si>
  <si>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</si>
  <si>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</si>
  <si>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</si>
  <si>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</si>
  <si>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</si>
  <si>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</si>
  <si>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</si>
  <si>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</si>
  <si>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</si>
  <si>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</si>
  <si>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</si>
  <si>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</si>
  <si>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</si>
  <si>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</si>
  <si>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</si>
  <si>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</si>
  <si>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</si>
  <si>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</si>
  <si>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</si>
  <si>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</si>
  <si>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</si>
  <si>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</si>
  <si>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</si>
  <si>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</si>
  <si>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</si>
  <si>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</si>
  <si>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</si>
  <si>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</si>
  <si>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</si>
  <si>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</si>
  <si>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</si>
  <si>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</si>
  <si>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</si>
  <si>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</si>
  <si>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</si>
  <si>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</si>
  <si>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</si>
  <si>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</si>
  <si>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</si>
  <si>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</si>
  <si>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</si>
  <si>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</si>
  <si>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</si>
  <si>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</si>
  <si>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</si>
  <si>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</si>
  <si>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</si>
  <si>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</si>
  <si>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</si>
  <si>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</si>
  <si>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</si>
  <si>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</si>
  <si>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</si>
  <si>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</si>
  <si>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</si>
  <si>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</si>
  <si>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</si>
  <si>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</si>
  <si>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</si>
  <si>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</si>
  <si>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</si>
  <si>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</si>
  <si>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</si>
  <si>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</si>
  <si>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</si>
  <si>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</si>
  <si>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</si>
  <si>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</si>
  <si>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</si>
  <si>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</si>
  <si>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</si>
  <si>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</si>
  <si>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</si>
  <si>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</si>
  <si>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</si>
  <si>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</si>
  <si>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</si>
  <si>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</si>
  <si>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</si>
  <si>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</si>
  <si>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</si>
  <si>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</si>
  <si>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</si>
  <si>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</si>
  <si>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</si>
  <si>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</si>
  <si>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</si>
  <si>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</si>
  <si>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</si>
  <si>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</si>
  <si>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</si>
  <si>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</si>
  <si>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</si>
  <si>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</si>
  <si>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</si>
  <si>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</si>
  <si>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</si>
  <si>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</si>
  <si>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</si>
  <si>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</si>
  <si>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</si>
  <si>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</si>
  <si>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</si>
  <si>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</si>
  <si>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</si>
  <si>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</si>
  <si>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</si>
  <si>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</si>
  <si>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</si>
  <si>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</si>
  <si>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</si>
  <si>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</si>
  <si>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</si>
  <si>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</si>
  <si>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</si>
  <si>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</si>
  <si>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</si>
  <si>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</si>
  <si>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</si>
  <si>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</si>
  <si>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</si>
  <si>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</si>
  <si>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</si>
  <si>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</si>
  <si>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</si>
  <si>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</si>
  <si>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</si>
  <si>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</si>
  <si>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</si>
  <si>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</si>
  <si>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</si>
  <si>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</si>
  <si>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</si>
  <si>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</si>
  <si>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</si>
  <si>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</si>
  <si>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</si>
  <si>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</si>
  <si>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</si>
  <si>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</si>
  <si>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</si>
  <si>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</si>
  <si>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</si>
  <si>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</si>
  <si>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</si>
  <si>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</si>
  <si>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</si>
  <si>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</si>
  <si>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</si>
  <si>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</si>
  <si>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</si>
  <si>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</si>
  <si>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</si>
  <si>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</si>
  <si>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</si>
  <si>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</si>
  <si>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</si>
  <si>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</si>
  <si>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</si>
  <si>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</si>
  <si>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</si>
  <si>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</si>
  <si>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</si>
  <si>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</si>
  <si>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</si>
  <si>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</si>
  <si>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</si>
  <si>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</si>
  <si>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</si>
  <si>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</si>
  <si>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</si>
  <si>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</si>
  <si>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</si>
  <si>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</si>
  <si>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</si>
  <si>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</si>
  <si>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</si>
  <si>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</si>
  <si>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</si>
  <si>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</si>
  <si>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</si>
  <si>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</si>
  <si>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</si>
  <si>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</si>
  <si>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</si>
  <si>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</si>
  <si>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</si>
  <si>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</si>
  <si>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</si>
  <si>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</si>
  <si>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</si>
  <si>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</si>
  <si>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</si>
  <si>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</si>
  <si>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</si>
  <si>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</si>
  <si>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</si>
  <si>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</si>
  <si>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</si>
  <si>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</si>
  <si>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</si>
  <si>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</si>
  <si>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</si>
  <si>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</si>
  <si>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</si>
  <si>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</si>
  <si>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</si>
  <si>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</si>
  <si>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</si>
  <si>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</si>
  <si>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</si>
  <si>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</si>
  <si>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</si>
  <si>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</si>
  <si>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</si>
  <si>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</si>
  <si>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</si>
  <si>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</si>
  <si>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</si>
  <si>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</si>
  <si>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</si>
  <si>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</si>
  <si>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</si>
  <si>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</si>
  <si>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</si>
  <si>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</si>
  <si>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</si>
  <si>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</si>
  <si>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</si>
  <si>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</si>
  <si>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</si>
  <si>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</si>
  <si>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</si>
  <si>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</si>
  <si>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</si>
  <si>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</si>
  <si>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</si>
  <si>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</si>
  <si>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</si>
  <si>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</si>
  <si>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</si>
  <si>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</si>
  <si>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</si>
  <si>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</si>
  <si>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</si>
  <si>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</si>
  <si>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</si>
  <si>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</si>
  <si>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</si>
  <si>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</si>
  <si>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</si>
  <si>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</si>
  <si>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</si>
  <si>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</si>
  <si>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</si>
  <si>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</si>
  <si>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</si>
  <si>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</si>
  <si>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</si>
  <si>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</si>
  <si>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</si>
  <si>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</si>
  <si>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</si>
  <si>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</si>
  <si>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</si>
  <si>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</si>
  <si>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</si>
  <si>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</si>
  <si>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</si>
  <si>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</si>
  <si>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</si>
  <si>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</si>
  <si>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</si>
  <si>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</si>
  <si>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</si>
  <si>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</si>
  <si>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</si>
  <si>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</si>
  <si>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</si>
  <si>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</si>
  <si>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</si>
  <si>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</si>
  <si>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</si>
  <si>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</si>
  <si>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</si>
  <si>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</si>
  <si>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</si>
  <si>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</si>
  <si>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</si>
  <si>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</si>
  <si>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</si>
  <si>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</si>
  <si>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</si>
  <si>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</si>
  <si>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</si>
  <si>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</si>
  <si>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</si>
  <si>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</si>
  <si>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</si>
  <si>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</si>
  <si>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</si>
  <si>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</si>
  <si>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</si>
  <si>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</si>
  <si>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</si>
  <si>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</si>
  <si>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</si>
  <si>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</si>
  <si>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</si>
  <si>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</si>
  <si>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</si>
  <si>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</si>
  <si>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</si>
  <si>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</si>
  <si>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</si>
  <si>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</si>
  <si>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</si>
  <si>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</si>
  <si>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</si>
  <si>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</si>
  <si>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</si>
  <si>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</si>
  <si>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</si>
  <si>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</si>
  <si>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</si>
  <si>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</si>
  <si>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</si>
  <si>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</si>
  <si>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</si>
  <si>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</si>
  <si>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</si>
  <si>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</si>
  <si>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</si>
  <si>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</si>
  <si>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</si>
  <si>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</si>
  <si>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</si>
  <si>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</si>
  <si>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</si>
  <si>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</si>
  <si>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</si>
  <si>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</si>
  <si>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</si>
  <si>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</si>
  <si>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</si>
  <si>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</si>
  <si>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</si>
  <si>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</si>
  <si>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</si>
  <si>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</si>
  <si>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</si>
  <si>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</si>
  <si>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</si>
  <si>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</si>
  <si>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</si>
  <si>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</si>
  <si>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</si>
  <si>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</si>
  <si>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</si>
  <si>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</si>
  <si>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</si>
  <si>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</si>
  <si>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</si>
  <si>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</si>
  <si>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</si>
  <si>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</si>
  <si>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</si>
  <si>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</si>
  <si>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</si>
  <si>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</si>
  <si>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</si>
  <si>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</si>
  <si>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</si>
  <si>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</si>
  <si>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</si>
  <si>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</si>
  <si>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</si>
  <si>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</si>
  <si>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</si>
  <si>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</si>
  <si>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</si>
  <si>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</si>
  <si>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</si>
  <si>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</si>
  <si>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</si>
  <si>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</si>
  <si>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</si>
  <si>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</si>
  <si>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</si>
  <si>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</si>
  <si>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</si>
  <si>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</si>
  <si>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</si>
  <si>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</si>
  <si>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</si>
  <si>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</si>
  <si>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</si>
  <si>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</si>
  <si>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</si>
  <si>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</si>
  <si>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</si>
  <si>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</si>
  <si>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</si>
  <si>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</si>
  <si>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</si>
  <si>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</si>
  <si>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</si>
  <si>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</si>
  <si>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</si>
  <si>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</si>
  <si>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</si>
  <si>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</si>
  <si>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</si>
  <si>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</si>
  <si>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</si>
  <si>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</si>
  <si>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</si>
  <si>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</si>
  <si>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</si>
  <si>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</si>
  <si>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</si>
  <si>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</si>
  <si>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</si>
  <si>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</si>
  <si>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</si>
  <si>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</si>
  <si>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</si>
  <si>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</si>
  <si>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</si>
  <si>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</si>
  <si>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</si>
  <si>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</si>
  <si>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</si>
  <si>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</si>
  <si>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</si>
  <si>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</si>
  <si>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</si>
  <si>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</si>
  <si>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</si>
  <si>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</si>
  <si>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</si>
  <si>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</si>
  <si>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</si>
  <si>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</si>
  <si>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</si>
  <si>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</si>
  <si>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</si>
  <si>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</si>
  <si>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</si>
  <si>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</si>
  <si>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</si>
  <si>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</si>
  <si>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</si>
  <si>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</si>
  <si>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</si>
  <si>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</si>
  <si>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</si>
  <si>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</si>
  <si>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</si>
  <si>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</si>
  <si>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</si>
  <si>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</si>
  <si>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</si>
  <si>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</si>
  <si>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</si>
  <si>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</si>
  <si>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</si>
  <si>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</si>
  <si>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</si>
  <si>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</si>
  <si>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</si>
  <si>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</si>
  <si>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</si>
  <si>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</si>
  <si>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</si>
  <si>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</si>
  <si>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</si>
  <si>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</si>
  <si>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</si>
  <si>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</si>
  <si>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</si>
  <si>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</si>
  <si>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</si>
  <si>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</si>
  <si>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</si>
  <si>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</si>
  <si>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</si>
  <si>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</si>
  <si>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</si>
  <si>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</si>
  <si>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</si>
  <si>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</si>
  <si>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</si>
  <si>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</si>
  <si>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</si>
  <si>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</si>
  <si>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</si>
  <si>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</si>
  <si>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</si>
  <si>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</si>
  <si>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</si>
  <si>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</si>
  <si>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</si>
  <si>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</si>
  <si>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</si>
  <si>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</si>
  <si>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</si>
  <si>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</si>
  <si>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</si>
  <si>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</si>
  <si>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</si>
  <si>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</si>
  <si>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</si>
  <si>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</si>
  <si>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</si>
  <si>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</si>
  <si>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</si>
  <si>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</si>
  <si>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</si>
  <si>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</si>
  <si>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</si>
  <si>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</si>
  <si>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</si>
  <si>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</si>
  <si>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</si>
  <si>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</si>
  <si>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</si>
  <si>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</si>
  <si>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</si>
  <si>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</si>
  <si>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</si>
  <si>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</si>
  <si>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</si>
  <si>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</si>
  <si>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</si>
  <si>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</si>
  <si>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</si>
  <si>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</si>
  <si>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</si>
  <si>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</si>
  <si>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</si>
  <si>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</si>
  <si>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</si>
  <si>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</si>
  <si>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</si>
  <si>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</si>
  <si>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</si>
  <si>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</si>
  <si>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</si>
  <si>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</si>
  <si>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</si>
  <si>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</si>
  <si>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</si>
  <si>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</si>
  <si>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</si>
  <si>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</si>
  <si>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</si>
  <si>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</si>
  <si>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</si>
  <si>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</si>
  <si>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</si>
  <si>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</si>
  <si>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</si>
  <si>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</si>
  <si>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</si>
  <si>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</si>
  <si>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</si>
  <si>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</si>
  <si>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</si>
  <si>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</si>
  <si>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</si>
  <si>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</si>
  <si>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</si>
  <si>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</si>
  <si>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</si>
  <si>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</si>
  <si>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</si>
  <si>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</si>
  <si>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</si>
  <si>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</si>
  <si>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</si>
  <si>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</si>
  <si>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</si>
  <si>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</si>
  <si>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</si>
  <si>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</si>
  <si>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</si>
  <si>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</si>
  <si>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</si>
  <si>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</si>
  <si>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</si>
  <si>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</si>
  <si>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</si>
  <si>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</si>
  <si>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</si>
  <si>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</si>
  <si>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</si>
  <si>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</si>
  <si>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</si>
  <si>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</si>
  <si>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</si>
  <si>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</si>
  <si>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</si>
  <si>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</si>
  <si>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</si>
  <si>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</si>
  <si>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</si>
  <si>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</si>
  <si>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</si>
  <si>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</si>
  <si>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</si>
  <si>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</si>
  <si>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</si>
  <si>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</si>
  <si>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</si>
  <si>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</si>
  <si>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</si>
  <si>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</si>
  <si>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</si>
  <si>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</si>
  <si>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</si>
  <si>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</si>
  <si>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</si>
  <si>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</si>
  <si>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</si>
  <si>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</si>
  <si>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</si>
  <si>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</si>
  <si>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</si>
  <si>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</si>
  <si>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</si>
  <si>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</si>
  <si>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</si>
  <si>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</si>
  <si>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</si>
  <si>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</si>
  <si>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</si>
  <si>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</si>
  <si>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</si>
  <si>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</si>
  <si>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</si>
  <si>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</si>
  <si>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</si>
  <si>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</si>
  <si>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</si>
  <si>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</si>
  <si>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</si>
  <si>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</si>
  <si>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</si>
  <si>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</si>
  <si>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</si>
  <si>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</si>
  <si>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</si>
  <si>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</si>
  <si>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</si>
  <si>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</si>
  <si>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</si>
  <si>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</si>
  <si>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</si>
  <si>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</si>
  <si>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</si>
  <si>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</si>
  <si>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</si>
  <si>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</si>
  <si>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</si>
  <si>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</si>
  <si>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</si>
  <si>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</si>
  <si>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</si>
  <si>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</si>
  <si>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</si>
  <si>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</si>
  <si>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</si>
  <si>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</si>
  <si>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</si>
  <si>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</si>
  <si>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</si>
  <si>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</si>
  <si>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</si>
  <si>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</si>
  <si>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</si>
  <si>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</si>
  <si>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</si>
  <si>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</si>
  <si>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</si>
  <si>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</si>
  <si>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</si>
  <si>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</si>
  <si>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</si>
  <si>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</si>
  <si>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</si>
  <si>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</si>
  <si>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</si>
  <si>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</si>
  <si>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</si>
  <si>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</si>
  <si>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</si>
  <si>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</si>
  <si>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</si>
  <si>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</si>
  <si>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</si>
  <si>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</si>
  <si>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</si>
  <si>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</si>
  <si>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</si>
  <si>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</si>
  <si>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</si>
  <si>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</si>
  <si>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</si>
  <si>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</si>
  <si>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</si>
  <si>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</si>
  <si>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</si>
  <si>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</si>
  <si>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</si>
  <si>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</si>
  <si>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</si>
  <si>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</si>
  <si>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</si>
  <si>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</si>
  <si>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</si>
  <si>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</si>
  <si>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</si>
  <si>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</si>
  <si>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</si>
  <si>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</si>
  <si>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</si>
  <si>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</si>
  <si>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</si>
  <si>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</si>
  <si>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</si>
  <si>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</si>
  <si>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</si>
  <si>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</si>
  <si>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</si>
  <si>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</si>
  <si>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</si>
  <si>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</si>
  <si>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</si>
  <si>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</si>
  <si>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</si>
  <si>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</si>
  <si>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</si>
  <si>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</si>
  <si>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</si>
  <si>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</si>
  <si>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</si>
  <si>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</si>
  <si>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</si>
  <si>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</si>
  <si>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</si>
  <si>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</si>
  <si>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</si>
  <si>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</si>
  <si>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</si>
  <si>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</si>
  <si>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</si>
  <si>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</si>
  <si>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</si>
  <si>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</si>
  <si>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</si>
  <si>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</si>
  <si>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</si>
  <si>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</si>
  <si>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</si>
  <si>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</si>
  <si>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</si>
  <si>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</si>
  <si>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</si>
  <si>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</si>
  <si>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</si>
  <si>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</si>
  <si>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</si>
  <si>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</si>
  <si>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</si>
  <si>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</si>
  <si>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</si>
  <si>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</si>
  <si>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</si>
  <si>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</si>
  <si>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</si>
  <si>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</si>
  <si>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</si>
  <si>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</si>
  <si>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</si>
  <si>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</si>
  <si>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</si>
  <si>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</si>
  <si>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</si>
  <si>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</si>
  <si>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</si>
  <si>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</si>
  <si>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</si>
  <si>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</si>
  <si>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</si>
  <si>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</si>
  <si>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</si>
  <si>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</si>
  <si>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</si>
  <si>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</si>
  <si>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</si>
  <si>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</si>
  <si>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</si>
  <si>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</si>
  <si>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</si>
  <si>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</si>
  <si>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</si>
  <si>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</si>
  <si>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</si>
  <si>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</si>
  <si>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</si>
  <si>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</si>
  <si>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</si>
  <si>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</si>
  <si>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</si>
  <si>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</si>
  <si>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</si>
  <si>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</si>
  <si>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</si>
  <si>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</si>
  <si>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</si>
  <si>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</si>
  <si>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</si>
  <si>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</si>
  <si>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</si>
  <si>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</si>
  <si>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</si>
  <si>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</si>
  <si>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</si>
  <si>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</si>
  <si>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</si>
  <si>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</si>
  <si>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</si>
  <si>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</si>
  <si>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</si>
  <si>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</si>
  <si>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</si>
  <si>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</si>
  <si>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</si>
  <si>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</si>
  <si>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</si>
  <si>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</si>
  <si>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</si>
  <si>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</si>
  <si>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</si>
  <si>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</si>
  <si>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</si>
  <si>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</si>
  <si>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</si>
  <si>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</si>
  <si>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</si>
  <si>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</si>
  <si>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</si>
  <si>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</si>
  <si>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</si>
  <si>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</si>
  <si>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</si>
  <si>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</si>
  <si>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</si>
  <si>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</si>
  <si>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</si>
  <si>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</si>
  <si>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</si>
  <si>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</si>
  <si>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</si>
  <si>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</si>
  <si>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</si>
  <si>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</si>
  <si>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</si>
  <si>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</si>
  <si>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</si>
  <si>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</si>
  <si>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</si>
  <si>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</si>
  <si>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</si>
  <si>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</si>
  <si>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</si>
  <si>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</si>
  <si>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</si>
  <si>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</si>
  <si>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</si>
  <si>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</si>
  <si>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</si>
  <si>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</si>
  <si>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</si>
  <si>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</si>
  <si>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</si>
  <si>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</si>
  <si>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</si>
  <si>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</si>
  <si>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</si>
  <si>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</si>
  <si>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</si>
  <si>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</si>
  <si>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</si>
  <si>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</si>
  <si>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</si>
  <si>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</si>
  <si>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</si>
  <si>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</si>
  <si>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</si>
  <si>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</si>
  <si>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</si>
  <si>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</si>
  <si>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</si>
  <si>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</si>
  <si>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</si>
  <si>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</si>
  <si>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</si>
  <si>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</si>
  <si>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</si>
  <si>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</si>
  <si>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</si>
  <si>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</si>
  <si>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</si>
  <si>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</si>
  <si>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</si>
  <si>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</si>
  <si>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</si>
  <si>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</si>
  <si>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</si>
  <si>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</si>
  <si>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</si>
  <si>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</si>
  <si>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</si>
  <si>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</si>
  <si>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</si>
  <si>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</si>
  <si>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</si>
  <si>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</si>
  <si>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</si>
  <si>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</si>
  <si>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</si>
  <si>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</si>
  <si>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</si>
  <si>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</si>
  <si>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</si>
  <si>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</si>
  <si>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</si>
  <si>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</si>
  <si>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</si>
  <si>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</si>
  <si>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</si>
  <si>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</si>
  <si>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</si>
  <si>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</si>
  <si>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</si>
  <si>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</si>
  <si>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</si>
  <si>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</si>
  <si>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</si>
  <si>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</si>
  <si>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</si>
  <si>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</si>
  <si>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</si>
  <si>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</si>
  <si>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</si>
  <si>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</si>
  <si>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</si>
  <si>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</si>
  <si>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</si>
  <si>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</si>
  <si>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</si>
  <si>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</si>
  <si>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</si>
  <si>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</si>
  <si>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</si>
  <si>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</si>
  <si>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</si>
  <si>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</si>
  <si>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</si>
  <si>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</si>
  <si>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</si>
  <si>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</si>
  <si>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</si>
  <si>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</si>
  <si>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</si>
  <si>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</si>
  <si>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</si>
  <si>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</si>
  <si>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</si>
  <si>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</si>
  <si>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</si>
  <si>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</si>
  <si>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</si>
  <si>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</si>
  <si>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</si>
  <si>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</si>
  <si>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</si>
  <si>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</si>
  <si>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</si>
  <si>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</si>
  <si>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</si>
  <si>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</si>
  <si>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</si>
  <si>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</si>
  <si>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</si>
  <si>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</si>
  <si>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</si>
  <si>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</si>
  <si>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</si>
  <si>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</si>
  <si>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</si>
  <si>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</si>
  <si>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</si>
  <si>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</si>
  <si>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</si>
  <si>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</si>
  <si>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</si>
  <si>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</si>
  <si>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</si>
  <si>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</si>
  <si>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</si>
  <si>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</si>
  <si>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</si>
  <si>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</si>
  <si>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</si>
  <si>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</si>
  <si>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</si>
  <si>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</si>
  <si>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</si>
  <si>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</si>
  <si>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</si>
  <si>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</si>
  <si>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</si>
  <si>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</si>
  <si>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</si>
  <si>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</si>
  <si>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</si>
  <si>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</si>
  <si>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</si>
  <si>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</si>
  <si>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</si>
  <si>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</si>
  <si>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</si>
  <si>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</si>
  <si>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</si>
  <si>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</si>
  <si>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</si>
  <si>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</si>
  <si>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</si>
  <si>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</si>
  <si>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</si>
  <si>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</si>
  <si>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</si>
  <si>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</si>
  <si>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</si>
  <si>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</si>
  <si>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</si>
  <si>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</si>
  <si>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</si>
  <si>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</si>
  <si>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</si>
  <si>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</si>
  <si>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</si>
  <si>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</si>
  <si>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</si>
  <si>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</si>
  <si>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</si>
  <si>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</si>
  <si>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</si>
  <si>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</si>
  <si>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</si>
  <si>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</si>
  <si>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</si>
  <si>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</si>
  <si>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</si>
  <si>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</si>
  <si>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</si>
  <si>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</si>
  <si>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</si>
  <si>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</si>
  <si>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</si>
  <si>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</si>
  <si>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</si>
  <si>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</si>
  <si>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</si>
  <si>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</si>
  <si>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</si>
  <si>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</si>
  <si>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</si>
  <si>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</si>
  <si>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</si>
  <si>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</si>
  <si>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</si>
  <si>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</si>
  <si>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</si>
  <si>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</si>
  <si>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</si>
  <si>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</si>
  <si>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</si>
  <si>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</si>
  <si>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</si>
  <si>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</si>
  <si>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</si>
  <si>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</si>
  <si>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</si>
  <si>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</si>
  <si>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</si>
  <si>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</si>
  <si>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</si>
  <si>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</si>
  <si>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</si>
  <si>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</si>
  <si>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</si>
  <si>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</si>
  <si>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</si>
  <si>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</si>
  <si>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</si>
  <si>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</si>
  <si>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</si>
  <si>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</si>
  <si>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</si>
  <si>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</si>
  <si>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</si>
  <si>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</si>
  <si>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</si>
  <si>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</si>
  <si>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</si>
  <si>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</si>
  <si>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</si>
  <si>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</si>
  <si>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</si>
  <si>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</si>
  <si>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</si>
  <si>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</si>
  <si>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</si>
  <si>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</si>
  <si>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</si>
  <si>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</si>
  <si>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</si>
  <si>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</si>
  <si>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</si>
  <si>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</si>
  <si>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</si>
  <si>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</si>
  <si>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</si>
  <si>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</si>
  <si>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</si>
  <si>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</si>
  <si>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</si>
  <si>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</si>
  <si>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</si>
  <si>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</si>
  <si>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</si>
  <si>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</si>
  <si>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</si>
  <si>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</si>
  <si>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</si>
  <si>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</si>
  <si>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</si>
  <si>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</si>
  <si>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</si>
  <si>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</si>
  <si>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</si>
  <si>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</si>
  <si>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</si>
  <si>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</si>
  <si>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</si>
  <si>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</si>
  <si>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</si>
  <si>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</si>
  <si>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</si>
  <si>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</si>
  <si>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</si>
  <si>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</si>
  <si>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</si>
  <si>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</si>
  <si>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</si>
  <si>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</si>
  <si>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</si>
  <si>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</si>
  <si>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</si>
  <si>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</si>
  <si>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</si>
  <si>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</si>
  <si>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</si>
  <si>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</si>
  <si>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</si>
  <si>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</si>
  <si>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</si>
  <si>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</si>
  <si>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</si>
  <si>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</si>
  <si>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</si>
  <si>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</si>
  <si>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</si>
  <si>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</si>
  <si>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</si>
  <si>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</si>
  <si>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</si>
  <si>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</si>
  <si>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</si>
  <si>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</si>
  <si>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</si>
  <si>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</si>
  <si>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</si>
  <si>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</si>
  <si>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</si>
  <si>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</si>
  <si>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</si>
  <si>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</si>
  <si>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</si>
  <si>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</si>
  <si>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</si>
  <si>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</si>
  <si>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</si>
  <si>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</si>
  <si>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</si>
  <si>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</si>
  <si>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</si>
  <si>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</si>
  <si>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</si>
  <si>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</si>
  <si>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</si>
  <si>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</si>
  <si>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</si>
  <si>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</si>
  <si>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</si>
  <si>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</si>
  <si>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</si>
  <si>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</si>
  <si>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</si>
  <si>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</si>
  <si>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</si>
  <si>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</si>
  <si>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</si>
  <si>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</si>
  <si>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</si>
  <si>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</si>
  <si>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</si>
  <si>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</si>
  <si>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</si>
  <si>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</si>
  <si>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</si>
  <si>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</si>
  <si>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</si>
  <si>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</si>
  <si>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</si>
  <si>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</si>
  <si>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</si>
  <si>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</si>
  <si>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</si>
  <si>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</si>
  <si>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</si>
  <si>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</si>
  <si>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</si>
  <si>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</si>
  <si>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</si>
  <si>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</si>
  <si>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</si>
  <si>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</si>
  <si>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</si>
  <si>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</si>
  <si>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</si>
  <si>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</si>
  <si>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</si>
  <si>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</si>
  <si>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</si>
  <si>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</si>
  <si>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</si>
  <si>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</si>
  <si>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</si>
  <si>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</si>
  <si>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</si>
  <si>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</si>
  <si>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</si>
  <si>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</si>
  <si>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</si>
  <si>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</si>
  <si>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</si>
  <si>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</si>
  <si>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</si>
  <si>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</si>
  <si>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</si>
  <si>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</si>
  <si>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</si>
  <si>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</si>
  <si>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</si>
  <si>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</si>
  <si>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</si>
  <si>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</si>
  <si>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</si>
  <si>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</si>
  <si>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</si>
  <si>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</si>
  <si>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</si>
  <si>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</si>
  <si>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</si>
  <si>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</si>
  <si>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</si>
  <si>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</si>
  <si>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</si>
  <si>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</si>
  <si>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</si>
  <si>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</si>
  <si>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</si>
  <si>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</si>
  <si>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</si>
  <si>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</si>
  <si>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</si>
  <si>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</si>
  <si>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</si>
  <si>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</si>
  <si>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</si>
  <si>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</si>
  <si>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</si>
  <si>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</si>
  <si>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</si>
  <si>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</si>
  <si>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</si>
  <si>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</si>
  <si>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</si>
  <si>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</si>
  <si>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</si>
  <si>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</si>
  <si>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</si>
  <si>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</si>
  <si>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</si>
  <si>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</si>
  <si>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</si>
  <si>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</si>
  <si>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</si>
  <si>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</si>
  <si>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</si>
  <si>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</si>
  <si>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</si>
  <si>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</si>
  <si>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</si>
  <si>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</si>
  <si>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</si>
  <si>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</si>
  <si>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</si>
  <si>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</si>
  <si>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</si>
  <si>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</si>
  <si>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</si>
  <si>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</si>
  <si>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</si>
  <si>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</si>
  <si>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</si>
  <si>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</si>
  <si>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</si>
  <si>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</si>
  <si>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</si>
  <si>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</si>
  <si>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</si>
  <si>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</si>
  <si>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</si>
  <si>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</si>
  <si>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</si>
  <si>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</si>
  <si>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</si>
  <si>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</si>
  <si>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</si>
  <si>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</si>
  <si>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</si>
  <si>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</si>
  <si>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</si>
  <si>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</si>
  <si>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</si>
  <si>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</si>
  <si>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</si>
  <si>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</si>
  <si>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</si>
  <si>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</si>
  <si>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</si>
  <si>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</si>
  <si>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</si>
  <si>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</si>
  <si>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</si>
  <si>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</si>
  <si>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</si>
  <si>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</si>
  <si>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</si>
  <si>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</si>
  <si>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</si>
  <si>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</si>
  <si>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</si>
  <si>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</si>
  <si>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</si>
  <si>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</si>
  <si>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</si>
  <si>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</si>
  <si>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</si>
  <si>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</si>
  <si>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</si>
  <si>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</si>
  <si>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</si>
  <si>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</si>
  <si>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</si>
  <si>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</si>
  <si>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</si>
  <si>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</si>
  <si>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</si>
  <si>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</si>
  <si>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</si>
  <si>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</si>
  <si>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</si>
  <si>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</si>
  <si>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</si>
  <si>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</si>
  <si>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</si>
  <si>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</si>
  <si>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</si>
  <si>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</si>
  <si>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</si>
  <si>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</si>
  <si>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</si>
  <si>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</si>
  <si>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</si>
  <si>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</si>
  <si>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</si>
  <si>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</si>
  <si>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</si>
  <si>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</si>
  <si>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</si>
  <si>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</si>
  <si>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</si>
  <si>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</si>
  <si>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</si>
  <si>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</si>
  <si>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</si>
  <si>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</si>
  <si>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</si>
  <si>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</si>
  <si>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</si>
  <si>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</si>
  <si>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</si>
  <si>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</si>
  <si>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</si>
  <si>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</si>
  <si>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</si>
  <si>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</si>
  <si>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</si>
  <si>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</si>
  <si>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</si>
  <si>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</si>
  <si>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</si>
  <si>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</si>
  <si>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</si>
  <si>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</si>
  <si>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</si>
  <si>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</si>
  <si>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</si>
  <si>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</si>
  <si>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</si>
  <si>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</si>
  <si>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</si>
  <si>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</si>
  <si>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</si>
  <si>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</si>
  <si>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</si>
  <si>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</si>
  <si>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</si>
  <si>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</si>
  <si>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</si>
  <si>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</si>
  <si>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</si>
  <si>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</si>
  <si>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</si>
  <si>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</si>
  <si>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</si>
  <si>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</si>
  <si>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</si>
  <si>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</si>
  <si>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</si>
  <si>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</si>
  <si>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</si>
  <si>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</si>
  <si>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</si>
  <si>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</si>
  <si>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</si>
  <si>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</si>
  <si>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</si>
  <si>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</si>
  <si>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</si>
  <si>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</si>
  <si>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</si>
  <si>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</si>
  <si>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</si>
  <si>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</si>
  <si>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</si>
  <si>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</si>
  <si>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</si>
  <si>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</si>
  <si>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</si>
  <si>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</si>
  <si>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</si>
  <si>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</si>
  <si>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</si>
  <si>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</si>
  <si>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</si>
  <si>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</si>
  <si>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</si>
  <si>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</si>
  <si>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</si>
  <si>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</si>
  <si>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</si>
  <si>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</si>
  <si>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</si>
  <si>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</si>
  <si>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</si>
  <si>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</si>
  <si>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</si>
  <si>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</si>
  <si>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</si>
  <si>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</si>
  <si>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</si>
  <si>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</si>
  <si>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</si>
  <si>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</si>
  <si>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</si>
  <si>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</si>
  <si>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</si>
  <si>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</si>
  <si>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</si>
  <si>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</si>
  <si>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</si>
  <si>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</si>
  <si>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</si>
  <si>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</si>
  <si>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</si>
  <si>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</si>
  <si>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</si>
  <si>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</si>
  <si>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</si>
  <si>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</si>
  <si>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</si>
  <si>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</si>
  <si>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</si>
  <si>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</si>
  <si>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</si>
  <si>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</si>
  <si>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</si>
  <si>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</si>
  <si>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</si>
  <si>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</si>
  <si>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</si>
  <si>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</si>
  <si>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</si>
  <si>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</si>
  <si>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</si>
  <si>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</si>
  <si>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</si>
  <si>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</si>
  <si>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</si>
  <si>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</si>
  <si>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</si>
  <si>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</si>
  <si>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</si>
  <si>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</si>
  <si>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</si>
  <si>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</si>
  <si>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</si>
  <si>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</si>
  <si>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</si>
  <si>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</si>
  <si>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</si>
  <si>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</si>
  <si>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</si>
  <si>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</si>
  <si>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</si>
  <si>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</si>
  <si>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</si>
  <si>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</si>
  <si>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</si>
  <si>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</si>
  <si>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</si>
  <si>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</si>
  <si>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</si>
  <si>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</si>
  <si>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</si>
  <si>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</si>
  <si>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</si>
  <si>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</si>
  <si>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</si>
  <si>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</si>
  <si>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</si>
  <si>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</si>
  <si>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</si>
  <si>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</si>
  <si>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</si>
  <si>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</si>
  <si>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</si>
  <si>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</si>
  <si>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</si>
  <si>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</si>
  <si>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</si>
  <si>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</si>
  <si>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</si>
  <si>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</si>
  <si>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</si>
  <si>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</si>
  <si>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</si>
  <si>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</si>
  <si>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</si>
  <si>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</si>
  <si>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</si>
  <si>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</si>
  <si>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</si>
  <si>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</si>
  <si>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</si>
  <si>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</si>
  <si>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</si>
  <si>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</si>
  <si>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</si>
  <si>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</si>
  <si>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</si>
  <si>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</si>
  <si>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</si>
  <si>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</si>
  <si>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</si>
  <si>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</si>
  <si>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</si>
  <si>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</si>
  <si>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</si>
  <si>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</si>
  <si>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</si>
  <si>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</si>
  <si>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</si>
  <si>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</si>
  <si>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</si>
  <si>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</si>
  <si>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</si>
  <si>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</si>
  <si>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</si>
  <si>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</si>
  <si>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</si>
  <si>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</si>
  <si>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</si>
  <si>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</si>
  <si>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</si>
  <si>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</si>
  <si>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</si>
  <si>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</si>
  <si>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</si>
  <si>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</si>
  <si>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</si>
  <si>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</si>
  <si>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</si>
  <si>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</si>
  <si>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</si>
  <si>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</si>
  <si>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</si>
  <si>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</si>
  <si>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</si>
  <si>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</si>
  <si>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</si>
  <si>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</si>
  <si>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</si>
  <si>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</si>
  <si>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</si>
  <si>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</si>
  <si>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</si>
  <si>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</si>
  <si>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</si>
  <si>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</si>
  <si>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</si>
  <si>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</si>
  <si>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</si>
  <si>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</si>
  <si>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</si>
  <si>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</si>
  <si>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</si>
  <si>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</si>
  <si>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</si>
  <si>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</si>
  <si>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</si>
  <si>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</si>
  <si>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</si>
  <si>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</si>
  <si>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</si>
  <si>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</si>
  <si>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</si>
  <si>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</si>
  <si>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</si>
  <si>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</si>
  <si>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</si>
  <si>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</si>
  <si>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</si>
  <si>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</si>
  <si>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</si>
  <si>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</si>
  <si>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</si>
  <si>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</si>
  <si>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</si>
  <si>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</si>
  <si>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</si>
  <si>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</si>
  <si>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</si>
  <si>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</si>
  <si>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</si>
  <si>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</si>
  <si>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</si>
  <si>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</si>
  <si>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</si>
  <si>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</si>
  <si>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</si>
  <si>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</si>
  <si>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</si>
  <si>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</si>
  <si>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</si>
  <si>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</si>
  <si>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</si>
  <si>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</si>
  <si>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</si>
  <si>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</si>
  <si>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</si>
  <si>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</si>
  <si>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</si>
  <si>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</si>
  <si>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</si>
  <si>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</si>
  <si>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</si>
  <si>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</si>
  <si>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</si>
  <si>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</si>
  <si>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</si>
  <si>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</si>
  <si>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</si>
  <si>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</si>
  <si>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</si>
  <si>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</si>
  <si>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</si>
  <si>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</si>
  <si>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</si>
  <si>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</si>
  <si>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</si>
  <si>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</si>
  <si>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</si>
  <si>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</si>
  <si>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</si>
  <si>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</si>
  <si>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</si>
  <si>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</si>
  <si>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</si>
  <si>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</si>
  <si>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</si>
  <si>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</si>
  <si>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</si>
  <si>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</si>
  <si>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</si>
  <si>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</si>
  <si>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</si>
  <si>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</si>
  <si>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</si>
  <si>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</si>
  <si>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</si>
  <si>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</si>
  <si>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</si>
  <si>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</si>
  <si>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</si>
  <si>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</si>
  <si>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</si>
  <si>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</si>
  <si>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</si>
  <si>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</si>
  <si>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</si>
  <si>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</si>
  <si>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</si>
  <si>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</si>
  <si>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</si>
  <si>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</si>
  <si>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</si>
  <si>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</si>
  <si>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</si>
  <si>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</si>
  <si>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</si>
  <si>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</si>
  <si>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</si>
  <si>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</si>
  <si>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</si>
  <si>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</si>
  <si>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</si>
  <si>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</si>
  <si>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</si>
  <si>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</si>
  <si>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</si>
  <si>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</si>
  <si>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</si>
  <si>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</si>
  <si>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</si>
  <si>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</si>
  <si>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</si>
  <si>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</si>
  <si>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</si>
  <si>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</si>
  <si>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</si>
  <si>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</si>
  <si>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</si>
  <si>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</si>
  <si>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</si>
  <si>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</si>
  <si>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</si>
  <si>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</si>
  <si>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</si>
  <si>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</si>
  <si>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</si>
  <si>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</si>
  <si>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</si>
  <si>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</si>
  <si>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</si>
  <si>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</si>
  <si>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</si>
  <si>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</si>
  <si>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</si>
  <si>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</si>
  <si>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</si>
  <si>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</si>
  <si>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</si>
  <si>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</si>
  <si>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</si>
  <si>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</si>
  <si>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</si>
  <si>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</si>
  <si>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</si>
  <si>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</si>
  <si>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</si>
  <si>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</si>
  <si>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</si>
  <si>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</si>
  <si>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</si>
  <si>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</si>
  <si>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</si>
  <si>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</si>
  <si>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</si>
  <si>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</si>
  <si>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</si>
  <si>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</si>
  <si>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</si>
  <si>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</si>
  <si>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</si>
  <si>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</si>
  <si>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</si>
  <si>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</si>
  <si>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</si>
  <si>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</si>
  <si>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</si>
  <si>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</si>
  <si>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</si>
  <si>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</si>
  <si>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</si>
  <si>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</si>
  <si>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</si>
  <si>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</si>
  <si>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</si>
  <si>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</si>
  <si>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</si>
  <si>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</si>
  <si>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</si>
  <si>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</si>
  <si>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</si>
  <si>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</si>
  <si>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</si>
  <si>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</si>
  <si>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</si>
  <si>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</si>
  <si>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</si>
  <si>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</si>
  <si>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</si>
  <si>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</si>
  <si>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</si>
  <si>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</si>
  <si>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</si>
  <si>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</si>
  <si>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</si>
  <si>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</si>
  <si>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</si>
  <si>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</si>
  <si>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</si>
  <si>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</si>
  <si>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</si>
  <si>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</si>
  <si>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</si>
  <si>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</si>
  <si>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</si>
  <si>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</si>
  <si>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</si>
  <si>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</si>
  <si>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</si>
  <si>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</si>
  <si>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</si>
  <si>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</si>
  <si>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</si>
  <si>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</si>
  <si>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</si>
  <si>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</si>
  <si>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</si>
  <si>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</si>
  <si>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</si>
  <si>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</si>
  <si>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</si>
  <si>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</si>
  <si>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</si>
  <si>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</si>
  <si>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</si>
  <si>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</si>
  <si>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</si>
  <si>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</si>
  <si>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</si>
  <si>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</si>
  <si>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</si>
  <si>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</si>
  <si>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</si>
  <si>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</si>
  <si>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</si>
  <si>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</si>
  <si>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</si>
  <si>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</si>
  <si>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</si>
  <si>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</si>
  <si>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</si>
  <si>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</si>
  <si>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</si>
  <si>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</si>
  <si>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</si>
  <si>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</si>
  <si>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</si>
  <si>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</si>
  <si>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</si>
  <si>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</si>
  <si>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</si>
  <si>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</si>
  <si>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</si>
  <si>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</si>
  <si>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</si>
  <si>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</si>
  <si>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</si>
  <si>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</si>
  <si>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</si>
  <si>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</si>
  <si>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</si>
  <si>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</si>
  <si>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</si>
  <si>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</si>
  <si>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</si>
  <si>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</si>
  <si>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</si>
  <si>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</si>
  <si>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</si>
  <si>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</si>
  <si>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</si>
  <si>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</si>
  <si>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</si>
  <si>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</si>
  <si>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</si>
  <si>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</si>
  <si>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</si>
  <si>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</si>
  <si>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</si>
  <si>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</si>
  <si>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</si>
  <si>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</si>
  <si>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</si>
  <si>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</si>
  <si>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</si>
  <si>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</si>
  <si>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</si>
  <si>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</si>
  <si>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</si>
  <si>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</si>
  <si>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</si>
  <si>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</si>
  <si>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</si>
  <si>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</si>
  <si>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</si>
  <si>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</si>
  <si>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</si>
  <si>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</si>
  <si>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</si>
  <si>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</si>
  <si>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</si>
  <si>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</si>
  <si>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</si>
  <si>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</si>
  <si>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</si>
  <si>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</si>
  <si>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</si>
  <si>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</si>
  <si>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</si>
  <si>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</si>
  <si>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</si>
  <si>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</si>
  <si>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</si>
  <si>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</si>
  <si>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</si>
  <si>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</si>
  <si>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</si>
  <si>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</si>
  <si>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</si>
  <si>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</si>
  <si>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</si>
  <si>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</si>
  <si>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</si>
  <si>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</si>
  <si>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</si>
  <si>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</si>
  <si>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</si>
  <si>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</si>
  <si>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</si>
  <si>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</si>
  <si>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</si>
  <si>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</si>
  <si>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</si>
  <si>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</si>
  <si>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</si>
  <si>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</si>
  <si>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</si>
  <si>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</si>
  <si>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</si>
  <si>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</si>
  <si>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</si>
  <si>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</si>
  <si>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</si>
  <si>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</si>
  <si>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</si>
  <si>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</si>
  <si>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</si>
  <si>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</si>
  <si>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</si>
  <si>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</si>
  <si>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</si>
  <si>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</si>
  <si>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</si>
  <si>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</si>
  <si>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</si>
  <si>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</si>
  <si>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</si>
  <si>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</si>
  <si>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</si>
  <si>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</si>
  <si>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</si>
  <si>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</si>
  <si>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</si>
  <si>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</si>
  <si>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</si>
  <si>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</si>
  <si>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</si>
  <si>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</si>
  <si>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</si>
  <si>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</si>
  <si>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</si>
  <si>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</si>
  <si>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</si>
  <si>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</si>
  <si>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</si>
  <si>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</si>
  <si>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</si>
  <si>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</si>
  <si>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</si>
  <si>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</si>
  <si>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</si>
  <si>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</si>
  <si>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</si>
  <si>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</si>
  <si>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</si>
  <si>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</si>
  <si>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</si>
  <si>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</si>
  <si>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</si>
  <si>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</si>
  <si>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</si>
  <si>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</si>
  <si>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</si>
  <si>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</si>
  <si>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</si>
  <si>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</si>
  <si>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</si>
  <si>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</si>
  <si>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</si>
  <si>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</si>
  <si>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</si>
  <si>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</si>
  <si>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</si>
  <si>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</si>
  <si>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</si>
  <si>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</si>
  <si>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</si>
  <si>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</si>
  <si>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</si>
  <si>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</si>
  <si>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</si>
  <si>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</si>
  <si>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</si>
  <si>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</si>
  <si>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</si>
  <si>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</si>
  <si>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</si>
  <si>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</si>
  <si>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</si>
  <si>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</si>
  <si>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</si>
  <si>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</si>
  <si>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</si>
  <si>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</si>
  <si>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</si>
  <si>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</si>
  <si>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</si>
  <si>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</si>
  <si>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</si>
  <si>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</si>
  <si>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</si>
  <si>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</si>
  <si>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</si>
  <si>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</si>
  <si>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</si>
  <si>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</si>
  <si>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</si>
  <si>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</si>
  <si>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</si>
  <si>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</si>
  <si>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</si>
  <si>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</si>
  <si>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</si>
  <si>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</si>
  <si>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</si>
  <si>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</si>
  <si>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</si>
  <si>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</si>
  <si>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</si>
  <si>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</si>
  <si>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</si>
  <si>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</si>
  <si>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</si>
  <si>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</si>
  <si>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</si>
  <si>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</si>
  <si>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</si>
  <si>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</si>
  <si>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</si>
  <si>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</si>
  <si>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</si>
  <si>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</si>
  <si>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</si>
  <si>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</si>
  <si>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</si>
  <si>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</si>
  <si>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</si>
  <si>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</si>
  <si>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</si>
  <si>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</si>
  <si>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</si>
  <si>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</si>
  <si>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</si>
  <si>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</si>
  <si>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</si>
  <si>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</si>
  <si>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</si>
  <si>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</si>
  <si>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</si>
  <si>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</si>
  <si>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</si>
  <si>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</si>
  <si>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</si>
  <si>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</si>
  <si>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</si>
  <si>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</si>
  <si>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</si>
  <si>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</si>
  <si>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</si>
  <si>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</si>
  <si>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</si>
  <si>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</si>
  <si>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</si>
  <si>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</si>
  <si>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</si>
  <si>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</si>
  <si>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</si>
  <si>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</si>
  <si>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</si>
  <si>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</si>
  <si>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</si>
  <si>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</si>
  <si>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</si>
  <si>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</si>
  <si>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</si>
  <si>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</si>
  <si>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</si>
  <si>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</si>
  <si>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</si>
  <si>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</si>
  <si>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</si>
  <si>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</si>
  <si>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</si>
  <si>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</si>
  <si>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</si>
  <si>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</si>
  <si>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</si>
  <si>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</si>
  <si>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</si>
  <si>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</si>
  <si>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</si>
  <si>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</si>
  <si>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</si>
  <si>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</si>
  <si>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</si>
  <si>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</si>
  <si>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</si>
  <si>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</si>
  <si>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</si>
  <si>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</si>
  <si>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</si>
  <si>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</si>
  <si>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</si>
  <si>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</si>
  <si>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</si>
  <si>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</si>
  <si>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</si>
  <si>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</si>
  <si>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</si>
  <si>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</si>
  <si>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</si>
  <si>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</si>
  <si>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</si>
  <si>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</si>
  <si>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</si>
  <si>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</si>
  <si>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</si>
  <si>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</si>
  <si>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</si>
  <si>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</si>
  <si>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</si>
  <si>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</si>
  <si>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</si>
  <si>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</si>
  <si>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</si>
  <si>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</si>
  <si>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</si>
  <si>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</si>
  <si>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</si>
  <si>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</si>
  <si>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</si>
  <si>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</si>
  <si>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</si>
  <si>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</si>
  <si>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</si>
  <si>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</si>
  <si>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</si>
  <si>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</si>
  <si>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</si>
  <si>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</si>
  <si>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</si>
  <si>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</si>
  <si>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</si>
  <si>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</si>
  <si>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</si>
  <si>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</si>
  <si>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</si>
  <si>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</si>
  <si>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</si>
  <si>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</si>
  <si>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</si>
  <si>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</si>
  <si>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</si>
  <si>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</si>
  <si>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</si>
  <si>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</si>
  <si>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</si>
  <si>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</si>
  <si>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</si>
  <si>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</si>
  <si>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</si>
  <si>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</si>
  <si>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</si>
  <si>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</si>
  <si>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</si>
  <si>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</si>
  <si>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</si>
  <si>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</si>
  <si>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</si>
  <si>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</si>
  <si>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</si>
  <si>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</si>
  <si>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</si>
  <si>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</si>
  <si>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</si>
  <si>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</si>
  <si>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</si>
  <si>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</si>
  <si>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</si>
  <si>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</si>
  <si>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</si>
  <si>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</si>
  <si>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</si>
  <si>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</si>
  <si>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</si>
  <si>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</si>
  <si>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</si>
  <si>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</si>
  <si>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</si>
  <si>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</si>
  <si>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</si>
  <si>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</si>
  <si>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</si>
  <si>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</si>
  <si>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</si>
  <si>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</si>
  <si>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</si>
  <si>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</si>
  <si>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</si>
  <si>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</si>
  <si>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</si>
  <si>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</si>
  <si>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</si>
  <si>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</si>
  <si>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</si>
  <si>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</si>
  <si>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</si>
  <si>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</si>
  <si>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</si>
  <si>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</si>
  <si>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</si>
  <si>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</si>
  <si>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</si>
  <si>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</si>
  <si>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</si>
  <si>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</si>
  <si>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</si>
  <si>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</si>
  <si>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</si>
  <si>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</si>
  <si>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</si>
  <si>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</si>
  <si>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</si>
  <si>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</si>
  <si>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</si>
  <si>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</si>
  <si>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</si>
  <si>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</si>
  <si>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</si>
  <si>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</si>
  <si>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</si>
  <si>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</si>
  <si>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</si>
  <si>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</si>
  <si>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</si>
  <si>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</si>
  <si>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</si>
  <si>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</si>
  <si>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</si>
  <si>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</si>
  <si>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</si>
  <si>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</si>
  <si>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</si>
  <si>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</si>
  <si>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</si>
  <si>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</si>
  <si>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</si>
  <si>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</si>
  <si>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</si>
  <si>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</si>
  <si>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</si>
  <si>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</si>
  <si>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</si>
  <si>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</si>
  <si>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</si>
  <si>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</si>
  <si>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</si>
  <si>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</si>
  <si>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</si>
  <si>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</si>
  <si>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</si>
  <si>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</si>
  <si>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</si>
  <si>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</si>
  <si>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</si>
  <si>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</si>
  <si>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</si>
  <si>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</si>
  <si>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</si>
  <si>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</si>
  <si>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</si>
  <si>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</si>
  <si>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</si>
  <si>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</si>
  <si>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</si>
  <si>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</si>
  <si>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</si>
  <si>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</si>
  <si>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</si>
  <si>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</si>
  <si>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</si>
  <si>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</si>
  <si>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</si>
  <si>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</si>
  <si>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</si>
  <si>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</si>
  <si>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</si>
  <si>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</si>
  <si>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</si>
  <si>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</si>
  <si>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</si>
  <si>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</si>
  <si>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</si>
  <si>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</si>
  <si>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</si>
  <si>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</si>
  <si>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</si>
  <si>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</si>
  <si>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</si>
  <si>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</si>
  <si>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</si>
  <si>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</si>
  <si>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</si>
  <si>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</si>
  <si>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</si>
  <si>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</si>
  <si>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</si>
  <si>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</si>
  <si>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</si>
  <si>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</si>
  <si>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</si>
  <si>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</si>
  <si>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</si>
  <si>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</si>
  <si>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</si>
  <si>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</si>
  <si>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</si>
  <si>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</si>
  <si>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</si>
  <si>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</si>
  <si>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</si>
  <si>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</si>
  <si>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</si>
  <si>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</si>
  <si>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</si>
  <si>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</si>
  <si>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</si>
  <si>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</si>
  <si>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</si>
  <si>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</si>
  <si>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</si>
  <si>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</si>
  <si>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</si>
  <si>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</si>
  <si>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</si>
  <si>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</si>
  <si>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</si>
  <si>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</si>
  <si>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</si>
  <si>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</si>
  <si>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</si>
  <si>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</si>
  <si>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</si>
  <si>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</si>
  <si>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</si>
  <si>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</si>
  <si>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</si>
  <si>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</si>
  <si>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</si>
  <si>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</si>
  <si>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</si>
  <si>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</si>
  <si>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</si>
  <si>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</si>
  <si>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</si>
  <si>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</si>
  <si>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</si>
  <si>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</si>
  <si>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</si>
  <si>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</si>
  <si>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</si>
  <si>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</si>
  <si>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</si>
  <si>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</si>
  <si>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</si>
  <si>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</si>
  <si>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</si>
  <si>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</si>
  <si>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</si>
  <si>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</si>
  <si>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</si>
  <si>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</si>
  <si>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</si>
  <si>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</si>
  <si>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</si>
  <si>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</si>
  <si>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</si>
  <si>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</si>
  <si>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</si>
  <si>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</si>
  <si>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</si>
  <si>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</si>
  <si>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</si>
  <si>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</si>
  <si>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</si>
  <si>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</si>
  <si>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</si>
  <si>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</si>
  <si>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</si>
  <si>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</si>
  <si>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</si>
  <si>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</si>
  <si>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</si>
  <si>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</si>
  <si>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</si>
  <si>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</si>
  <si>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</si>
  <si>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</si>
  <si>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</si>
  <si>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</si>
  <si>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</si>
  <si>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</si>
  <si>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</si>
  <si>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</si>
  <si>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</si>
  <si>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</si>
  <si>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</si>
  <si>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</si>
  <si>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</si>
  <si>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</si>
  <si>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</si>
  <si>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</si>
  <si>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</si>
  <si>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</si>
  <si>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</si>
  <si>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</si>
  <si>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</si>
  <si>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</si>
  <si>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</si>
  <si>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</si>
  <si>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</si>
  <si>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</si>
  <si>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</si>
  <si>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</si>
  <si>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</si>
  <si>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</si>
  <si>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</si>
  <si>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</si>
  <si>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</si>
  <si>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</si>
  <si>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</si>
  <si>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</si>
  <si>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</si>
  <si>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</si>
  <si>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</si>
  <si>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</si>
  <si>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</si>
  <si>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</si>
  <si>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</si>
  <si>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</si>
  <si>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</si>
  <si>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</si>
  <si>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</si>
  <si>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</si>
  <si>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</si>
  <si>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</si>
  <si>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</si>
  <si>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</si>
  <si>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</si>
  <si>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</si>
  <si>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</si>
  <si>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</si>
  <si>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</si>
  <si>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</si>
  <si>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</si>
  <si>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</si>
  <si>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</si>
  <si>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</si>
  <si>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</si>
  <si>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</si>
  <si>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</si>
  <si>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</si>
  <si>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</si>
  <si>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</si>
  <si>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</si>
  <si>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</si>
  <si>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</si>
  <si>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</si>
  <si>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</si>
  <si>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</si>
  <si>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</si>
  <si>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</si>
  <si>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</si>
  <si>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</si>
  <si>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</si>
  <si>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</si>
  <si>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</si>
  <si>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</si>
  <si>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</si>
  <si>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</si>
  <si>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</si>
  <si>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</si>
  <si>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</si>
  <si>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</si>
  <si>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</si>
  <si>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</si>
  <si>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</si>
  <si>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</si>
  <si>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</si>
  <si>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</si>
  <si>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</si>
  <si>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</si>
  <si>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</si>
  <si>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</si>
  <si>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</si>
  <si>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</si>
  <si>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</si>
  <si>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</si>
  <si>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</si>
  <si>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</si>
  <si>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</si>
  <si>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</si>
  <si>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</si>
  <si>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</si>
  <si>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</si>
  <si>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</si>
  <si>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</si>
  <si>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</si>
  <si>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</si>
  <si>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</si>
  <si>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</si>
  <si>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</si>
  <si>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</si>
  <si>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</si>
  <si>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</si>
  <si>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</si>
  <si>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</si>
  <si>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</si>
  <si>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</si>
  <si>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</si>
  <si>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</si>
  <si>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</si>
  <si>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</si>
  <si>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</si>
  <si>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</si>
  <si>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</si>
  <si>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</si>
  <si>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</si>
  <si>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</si>
  <si>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</si>
  <si>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</si>
  <si>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</si>
  <si>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</si>
  <si>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</si>
  <si>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</si>
  <si>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</si>
  <si>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</si>
  <si>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</si>
  <si>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</si>
  <si>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</si>
  <si>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</si>
  <si>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</si>
  <si>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</si>
  <si>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</si>
  <si>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</si>
  <si>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</si>
  <si>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</si>
  <si>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</si>
  <si>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</si>
  <si>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</si>
  <si>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</si>
  <si>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</si>
  <si>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</si>
  <si>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</si>
  <si>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</si>
  <si>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</si>
  <si>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</si>
  <si>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</si>
  <si>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</si>
  <si>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</si>
  <si>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</si>
  <si>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</si>
  <si>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</si>
  <si>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</si>
  <si>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</si>
  <si>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</si>
  <si>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</si>
  <si>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</si>
  <si>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</si>
  <si>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</si>
  <si>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</si>
  <si>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</si>
  <si>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</si>
  <si>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</si>
  <si>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</si>
  <si>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</si>
  <si>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</si>
  <si>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</si>
  <si>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</si>
  <si>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</si>
  <si>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</si>
  <si>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</si>
  <si>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</si>
  <si>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</si>
  <si>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</si>
  <si>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</si>
  <si>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</si>
  <si>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</si>
  <si>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</si>
  <si>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</si>
  <si>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</si>
  <si>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</si>
  <si>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</si>
  <si>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</si>
  <si>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</si>
  <si>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</si>
  <si>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</si>
  <si>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</si>
  <si>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</si>
  <si>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</si>
  <si>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</si>
  <si>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</si>
  <si>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</si>
  <si>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</si>
  <si>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</si>
  <si>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</si>
  <si>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</si>
  <si>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</si>
  <si>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</si>
  <si>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</si>
  <si>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</si>
  <si>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</si>
  <si>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</si>
  <si>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</si>
  <si>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</si>
  <si>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</si>
  <si>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</si>
  <si>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</si>
  <si>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</si>
  <si>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</si>
  <si>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</si>
  <si>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</si>
  <si>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</si>
  <si>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</si>
  <si>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</si>
  <si>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</si>
  <si>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</si>
  <si>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</si>
  <si>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</si>
  <si>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</si>
  <si>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</si>
  <si>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</si>
  <si>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</si>
  <si>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</si>
  <si>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</si>
  <si>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</si>
  <si>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</si>
  <si>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</si>
  <si>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</si>
  <si>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</si>
  <si>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</si>
  <si>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</si>
  <si>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</si>
  <si>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</si>
  <si>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</si>
  <si>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</si>
  <si>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</si>
  <si>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</si>
  <si>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</si>
  <si>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</si>
  <si>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</si>
  <si>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</si>
  <si>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</si>
  <si>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</si>
  <si>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</si>
  <si>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</si>
  <si>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</si>
  <si>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</si>
  <si>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</si>
  <si>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</si>
  <si>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</si>
  <si>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</si>
  <si>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</si>
  <si>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</si>
  <si>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</si>
  <si>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</si>
  <si>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</si>
  <si>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</si>
  <si>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</si>
  <si>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</si>
  <si>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</si>
  <si>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</si>
  <si>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</si>
  <si>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</si>
  <si>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</si>
  <si>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</si>
  <si>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</si>
  <si>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</si>
  <si>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</si>
  <si>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</si>
  <si>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</si>
  <si>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</si>
  <si>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</si>
  <si>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</si>
  <si>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</si>
  <si>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</si>
  <si>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</si>
  <si>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</si>
  <si>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</si>
  <si>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</si>
  <si>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</si>
  <si>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</si>
  <si>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</si>
  <si>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</si>
  <si>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</si>
  <si>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</si>
  <si>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</si>
  <si>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</si>
  <si>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</si>
  <si>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</si>
  <si>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</si>
  <si>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</si>
  <si>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</si>
  <si>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</si>
  <si>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</si>
  <si>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</si>
  <si>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</si>
  <si>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</si>
  <si>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</si>
  <si>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</si>
  <si>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</si>
  <si>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</si>
  <si>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</si>
  <si>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</si>
  <si>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</si>
  <si>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</si>
  <si>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</si>
  <si>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</si>
  <si>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</si>
  <si>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</si>
  <si>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</si>
  <si>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</si>
  <si>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</si>
  <si>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</si>
  <si>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</si>
  <si>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</si>
  <si>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</si>
  <si>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</si>
  <si>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</si>
  <si>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</si>
  <si>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</si>
  <si>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</si>
  <si>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</si>
  <si>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</si>
  <si>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</si>
  <si>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</si>
  <si>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</si>
  <si>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</si>
  <si>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</si>
  <si>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</si>
  <si>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</si>
  <si>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</si>
  <si>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</si>
  <si>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</si>
  <si>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</si>
  <si>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</si>
  <si>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</si>
  <si>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</si>
  <si>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</si>
  <si>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</si>
  <si>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</si>
  <si>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</si>
  <si>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</si>
  <si>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</si>
  <si>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</si>
  <si>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</si>
  <si>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</si>
  <si>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</si>
  <si>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</si>
  <si>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</si>
  <si>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</si>
  <si>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</si>
  <si>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</si>
  <si>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</si>
  <si>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</si>
  <si>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</si>
  <si>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</si>
  <si>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</si>
  <si>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</si>
  <si>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</si>
  <si>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</si>
  <si>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</si>
  <si>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</si>
  <si>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</si>
  <si>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</si>
  <si>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</si>
  <si>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</si>
  <si>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</si>
  <si>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</si>
  <si>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</si>
  <si>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</si>
  <si>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</si>
  <si>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</si>
  <si>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</si>
  <si>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</si>
  <si>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</si>
  <si>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</si>
  <si>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</si>
  <si>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</si>
  <si>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</si>
  <si>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</si>
  <si>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</si>
  <si>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</si>
  <si>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</si>
  <si>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</si>
  <si>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</si>
  <si>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</si>
  <si>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</si>
  <si>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</si>
  <si>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</si>
  <si>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</si>
  <si>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</si>
  <si>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</si>
  <si>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</si>
  <si>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</si>
  <si>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</si>
  <si>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</si>
  <si>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</si>
  <si>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</si>
  <si>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</si>
  <si>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</si>
  <si>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</si>
  <si>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</si>
  <si>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</si>
  <si>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</si>
  <si>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</si>
  <si>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</si>
  <si>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</si>
  <si>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</si>
  <si>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</si>
  <si>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</si>
  <si>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</si>
  <si>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</si>
  <si>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</si>
  <si>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</si>
  <si>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</si>
  <si>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</si>
  <si>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</si>
  <si>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</si>
  <si>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</si>
  <si>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</si>
  <si>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</si>
  <si>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</si>
  <si>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</si>
  <si>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</si>
  <si>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</si>
  <si>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</si>
  <si>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</si>
  <si>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</si>
  <si>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</si>
  <si>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</si>
  <si>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</si>
  <si>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</si>
  <si>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</si>
  <si>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</si>
  <si>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</si>
  <si>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</si>
  <si>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</si>
  <si>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</si>
  <si>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</si>
  <si>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</si>
  <si>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</si>
  <si>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</si>
  <si>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</si>
  <si>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</si>
  <si>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</si>
  <si>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</si>
  <si>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</si>
  <si>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</si>
  <si>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</si>
  <si>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</si>
  <si>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</si>
  <si>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</si>
  <si>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</si>
  <si>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</si>
  <si>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</si>
  <si>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</si>
  <si>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</si>
  <si>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</si>
  <si>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</si>
  <si>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</si>
  <si>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</si>
  <si>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</si>
  <si>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</si>
  <si>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</si>
  <si>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</si>
  <si>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</si>
  <si>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</si>
  <si>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</si>
  <si>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</si>
  <si>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</si>
  <si>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</si>
  <si>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</si>
  <si>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</si>
  <si>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</si>
  <si>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</si>
  <si>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</si>
  <si>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</si>
  <si>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</si>
  <si>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</si>
  <si>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</si>
  <si>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</si>
  <si>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</si>
  <si>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</si>
  <si>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</si>
  <si>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</si>
  <si>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</si>
  <si>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</si>
  <si>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</si>
  <si>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</si>
  <si>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</si>
  <si>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</si>
  <si>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</si>
  <si>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</si>
  <si>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</si>
  <si>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</si>
  <si>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</si>
  <si>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</si>
  <si>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</si>
  <si>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</si>
  <si>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</si>
  <si>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</si>
  <si>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</si>
  <si>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</si>
  <si>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</si>
  <si>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</si>
  <si>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</si>
  <si>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</si>
  <si>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</si>
  <si>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</si>
  <si>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</si>
  <si>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</si>
  <si>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</si>
  <si>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</si>
  <si>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</si>
  <si>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</si>
  <si>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</si>
  <si>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</si>
  <si>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</si>
  <si>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</si>
  <si>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</si>
  <si>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</si>
  <si>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</si>
  <si>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</si>
  <si>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</si>
  <si>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</si>
  <si>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</si>
  <si>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</si>
  <si>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</si>
  <si>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</si>
  <si>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</si>
  <si>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</si>
  <si>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</si>
  <si>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</si>
  <si>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</si>
  <si>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</si>
  <si>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</si>
  <si>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</si>
  <si>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</si>
  <si>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</si>
  <si>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</si>
  <si>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</si>
  <si>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</si>
  <si>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</si>
  <si>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</si>
  <si>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</si>
  <si>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</si>
  <si>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</si>
  <si>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</si>
  <si>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</si>
  <si>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</si>
  <si>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</si>
  <si>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</si>
  <si>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</si>
  <si>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</si>
  <si>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</si>
  <si>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</si>
  <si>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</si>
  <si>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</si>
  <si>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</si>
  <si>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</si>
  <si>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</si>
  <si>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</si>
  <si>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</si>
  <si>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</si>
  <si>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</si>
  <si>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</si>
  <si>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</si>
  <si>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</si>
  <si>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</si>
  <si>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</si>
  <si>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</si>
  <si>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</si>
  <si>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</si>
  <si>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</si>
  <si>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</si>
  <si>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</si>
  <si>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</si>
  <si>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</si>
  <si>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</si>
  <si>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</si>
  <si>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</si>
  <si>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</si>
  <si>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</si>
  <si>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</si>
  <si>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</si>
  <si>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</si>
  <si>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</si>
  <si>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</si>
  <si>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</si>
  <si>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</si>
  <si>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</si>
  <si>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</si>
  <si>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</si>
  <si>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</si>
  <si>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</si>
  <si>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</si>
  <si>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</si>
  <si>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</si>
  <si>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</si>
  <si>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</si>
  <si>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</si>
  <si>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</si>
  <si>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</si>
  <si>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</si>
  <si>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</si>
  <si>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</si>
  <si>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</si>
  <si>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</si>
  <si>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</si>
  <si>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</si>
  <si>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</si>
  <si>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</si>
  <si>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</si>
  <si>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</si>
  <si>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</si>
  <si>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</si>
  <si>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</si>
  <si>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</si>
  <si>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</si>
  <si>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</si>
  <si>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</si>
  <si>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</si>
  <si>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</si>
  <si>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</si>
  <si>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</si>
  <si>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</si>
  <si>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</si>
  <si>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</si>
  <si>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</si>
  <si>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</si>
  <si>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</si>
  <si>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</si>
  <si>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</si>
  <si>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</si>
  <si>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</si>
  <si>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</si>
  <si>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</si>
  <si>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</si>
  <si>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</si>
  <si>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</si>
  <si>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</si>
  <si>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</si>
  <si>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</si>
  <si>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</si>
  <si>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</si>
  <si>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</si>
  <si>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</si>
  <si>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</si>
  <si>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</si>
  <si>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</si>
  <si>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</si>
  <si>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</si>
  <si>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</si>
  <si>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</si>
  <si>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</si>
  <si>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</si>
  <si>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</si>
  <si>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</si>
  <si>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</si>
  <si>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</si>
  <si>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</si>
  <si>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</si>
  <si>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</si>
  <si>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</si>
  <si>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</si>
  <si>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</si>
  <si>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</si>
  <si>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</si>
  <si>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</si>
  <si>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</si>
  <si>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</si>
  <si>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</si>
  <si>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</si>
  <si>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</si>
  <si>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</si>
  <si>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</si>
  <si>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</si>
  <si>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</si>
  <si>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</si>
  <si>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</si>
  <si>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</si>
  <si>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</si>
  <si>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</si>
  <si>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</si>
  <si>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</si>
  <si>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</si>
  <si>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</si>
  <si>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</si>
  <si>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</si>
  <si>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</si>
  <si>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</si>
  <si>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</si>
  <si>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</si>
  <si>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</si>
  <si>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</si>
  <si>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</si>
  <si>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</si>
  <si>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</si>
  <si>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</si>
  <si>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</si>
  <si>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</si>
  <si>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</si>
  <si>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</si>
  <si>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</si>
  <si>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</si>
  <si>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</si>
  <si>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</si>
  <si>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</si>
  <si>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</si>
  <si>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</si>
  <si>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</si>
  <si>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</si>
  <si>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</si>
  <si>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</si>
  <si>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</si>
  <si>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</si>
  <si>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</si>
  <si>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</si>
  <si>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</si>
  <si>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</si>
  <si>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</si>
  <si>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</si>
  <si>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</si>
  <si>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</si>
  <si>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</si>
  <si>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</si>
  <si>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</si>
  <si>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</si>
  <si>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</si>
  <si>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</si>
  <si>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</si>
  <si>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</si>
  <si>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</si>
  <si>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</si>
  <si>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</si>
  <si>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</si>
  <si>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</si>
  <si>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</si>
  <si>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</si>
  <si>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</si>
  <si>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</si>
  <si>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</si>
  <si>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</si>
  <si>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</si>
  <si>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</si>
  <si>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</si>
  <si>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</si>
  <si>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</si>
  <si>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</si>
  <si>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</si>
  <si>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</si>
  <si>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</si>
  <si>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</si>
  <si>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</si>
  <si>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</si>
  <si>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</si>
  <si>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</si>
  <si>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</si>
  <si>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</si>
  <si>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</si>
  <si>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</si>
  <si>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</si>
  <si>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</si>
  <si>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</si>
  <si>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</si>
  <si>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</si>
  <si>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</si>
  <si>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</si>
  <si>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</si>
  <si>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</si>
  <si>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</si>
  <si>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</si>
  <si>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</si>
  <si>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</si>
  <si>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</si>
  <si>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</si>
  <si>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</si>
  <si>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</si>
  <si>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</si>
  <si>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</si>
  <si>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</si>
  <si>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</si>
  <si>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</si>
  <si>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</si>
  <si>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</si>
  <si>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</si>
  <si>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</si>
  <si>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</si>
  <si>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</si>
  <si>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</si>
  <si>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</si>
  <si>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</si>
  <si>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</si>
  <si>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</si>
  <si>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</si>
  <si>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</si>
  <si>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</si>
  <si>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</si>
  <si>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</si>
  <si>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</si>
  <si>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</si>
  <si>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</si>
  <si>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</si>
  <si>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</si>
  <si>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</si>
  <si>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</si>
  <si>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</si>
  <si>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</si>
  <si>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</si>
  <si>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</si>
  <si>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</si>
  <si>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</si>
  <si>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</si>
  <si>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</si>
  <si>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</si>
  <si>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</si>
  <si>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</si>
  <si>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</si>
  <si>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</si>
  <si>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</si>
  <si>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</si>
  <si>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</si>
  <si>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</si>
  <si>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</si>
  <si>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</si>
  <si>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</si>
  <si>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</si>
  <si>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</si>
  <si>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</si>
  <si>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</si>
  <si>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</si>
  <si>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</si>
  <si>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</si>
  <si>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</si>
  <si>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</si>
  <si>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</si>
  <si>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</si>
  <si>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</si>
  <si>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</si>
  <si>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</si>
  <si>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</si>
  <si>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</si>
  <si>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</si>
  <si>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</si>
  <si>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</si>
  <si>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</si>
  <si>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</si>
  <si>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</si>
  <si>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</si>
  <si>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</si>
  <si>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</si>
  <si>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</si>
  <si>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</si>
  <si>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</si>
  <si>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</si>
  <si>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</si>
  <si>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</si>
  <si>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</si>
  <si>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</si>
  <si>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</si>
  <si>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</si>
  <si>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</si>
  <si>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</si>
  <si>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</si>
  <si>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</si>
  <si>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</si>
  <si>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</si>
  <si>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</si>
  <si>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</si>
  <si>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</si>
  <si>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</si>
  <si>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</si>
  <si>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</si>
  <si>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</si>
  <si>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</si>
  <si>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</si>
  <si>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</si>
  <si>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</si>
  <si>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</si>
  <si>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</si>
  <si>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</si>
  <si>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</si>
  <si>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</si>
  <si>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</si>
  <si>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</si>
  <si>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</si>
  <si>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</si>
  <si>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</si>
  <si>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</si>
  <si>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</si>
  <si>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</si>
  <si>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</si>
  <si>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</si>
  <si>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</si>
  <si>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</si>
  <si>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</si>
  <si>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</si>
  <si>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</si>
  <si>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</si>
  <si>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</si>
  <si>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</si>
  <si>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</si>
  <si>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</si>
  <si>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</si>
  <si>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</si>
  <si>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</si>
  <si>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</si>
  <si>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</si>
  <si>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</si>
  <si>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</si>
  <si>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</si>
  <si>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</si>
  <si>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</si>
  <si>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</si>
  <si>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</si>
  <si>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</si>
  <si>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</si>
  <si>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</si>
  <si>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</si>
  <si>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</si>
  <si>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</si>
  <si>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</si>
  <si>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</si>
  <si>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</si>
  <si>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</si>
  <si>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</si>
  <si>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</si>
  <si>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</si>
  <si>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</si>
  <si>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</si>
  <si>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</si>
  <si>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</si>
  <si>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</si>
  <si>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</si>
  <si>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</si>
  <si>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</si>
  <si>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</si>
  <si>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</si>
  <si>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</si>
  <si>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</si>
  <si>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</si>
  <si>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</si>
  <si>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</si>
  <si>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</si>
  <si>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</si>
  <si>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</si>
  <si>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</si>
  <si>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</si>
  <si>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</si>
  <si>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</si>
  <si>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</si>
  <si>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</si>
  <si>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</si>
  <si>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</si>
  <si>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</si>
  <si>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</si>
  <si>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</si>
  <si>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</si>
  <si>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</si>
  <si>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</si>
  <si>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</si>
  <si>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</si>
  <si>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</si>
  <si>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</si>
  <si>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</si>
  <si>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</si>
  <si>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</si>
  <si>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</si>
  <si>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</si>
  <si>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</si>
  <si>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</si>
  <si>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</si>
  <si>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</si>
  <si>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</si>
  <si>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</si>
  <si>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</si>
  <si>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</si>
  <si>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</si>
  <si>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</si>
  <si>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</si>
  <si>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</si>
  <si>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</si>
  <si>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</si>
  <si>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</si>
  <si>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</si>
  <si>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</si>
  <si>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</si>
  <si>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</si>
  <si>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</si>
  <si>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</si>
  <si>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</si>
  <si>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</si>
  <si>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</si>
  <si>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</si>
  <si>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</si>
  <si>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</si>
  <si>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</si>
  <si>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</si>
  <si>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</si>
  <si>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</si>
  <si>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</si>
  <si>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</si>
  <si>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</si>
  <si>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</si>
  <si>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</si>
  <si>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</si>
  <si>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</si>
  <si>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</si>
  <si>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</si>
  <si>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</si>
  <si>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</si>
  <si>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</si>
  <si>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</si>
  <si>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</si>
  <si>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</si>
  <si>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</si>
  <si>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</si>
  <si>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</si>
  <si>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</si>
  <si>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</si>
  <si>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</si>
  <si>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</si>
  <si>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</si>
  <si>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</si>
  <si>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</si>
  <si>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</si>
  <si>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</si>
  <si>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</si>
  <si>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</si>
  <si>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</si>
  <si>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</si>
  <si>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</si>
  <si>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</si>
  <si>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</si>
  <si>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</si>
  <si>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</si>
  <si>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</si>
  <si>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</si>
  <si>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</si>
  <si>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</si>
  <si>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</si>
  <si>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</si>
  <si>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</si>
  <si>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</si>
  <si>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</si>
  <si>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</si>
  <si>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</si>
  <si>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</si>
  <si>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</si>
  <si>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</si>
  <si>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</si>
  <si>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</si>
  <si>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</si>
  <si>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</si>
  <si>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</si>
  <si>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</si>
  <si>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</si>
  <si>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</si>
  <si>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</si>
  <si>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</si>
  <si>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</si>
  <si>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</si>
  <si>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</si>
  <si>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</si>
  <si>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</si>
  <si>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</si>
  <si>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</si>
  <si>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</si>
  <si>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</si>
  <si>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</si>
  <si>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</si>
  <si>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</si>
  <si>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</si>
  <si>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</si>
  <si>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</si>
  <si>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</si>
  <si>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</si>
  <si>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</si>
  <si>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</si>
  <si>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</si>
  <si>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</si>
  <si>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</si>
  <si>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</si>
  <si>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</si>
  <si>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</si>
  <si>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</si>
  <si>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</si>
  <si>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</si>
  <si>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</si>
  <si>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</si>
  <si>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</si>
  <si>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</si>
  <si>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</si>
  <si>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</si>
  <si>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</si>
  <si>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</si>
  <si>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</si>
  <si>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</si>
  <si>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</si>
  <si>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</si>
  <si>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</si>
  <si>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</si>
  <si>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</si>
  <si>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</si>
  <si>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</si>
  <si>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</si>
  <si>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</si>
  <si>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</si>
  <si>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</si>
  <si>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</si>
  <si>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</si>
  <si>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</si>
  <si>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</si>
  <si>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</si>
  <si>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</si>
  <si>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</si>
  <si>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</si>
  <si>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</si>
  <si>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</si>
  <si>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</si>
  <si>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</si>
  <si>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</si>
  <si>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</si>
  <si>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</si>
  <si>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</si>
  <si>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</si>
  <si>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</si>
  <si>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</si>
  <si>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</si>
  <si>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</si>
  <si>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</si>
  <si>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</si>
  <si>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</si>
  <si>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</si>
  <si>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</si>
  <si>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</si>
  <si>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</si>
  <si>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</si>
  <si>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</si>
  <si>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</si>
  <si>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</si>
  <si>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</si>
  <si>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</si>
  <si>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</si>
  <si>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</si>
  <si>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</si>
  <si>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</si>
  <si>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</si>
  <si>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</si>
  <si>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</si>
  <si>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</si>
  <si>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</si>
  <si>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</si>
  <si>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</si>
  <si>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</si>
  <si>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</si>
  <si>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</si>
  <si>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</si>
  <si>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</si>
  <si>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</si>
  <si>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</si>
  <si>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</si>
  <si>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</si>
  <si>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</si>
  <si>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</si>
  <si>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</si>
  <si>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</si>
  <si>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</si>
  <si>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</si>
  <si>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</si>
  <si>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</si>
  <si>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</si>
  <si>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</si>
  <si>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</si>
  <si>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</si>
  <si>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</si>
  <si>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</si>
  <si>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</si>
  <si>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</si>
  <si>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</si>
  <si>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</si>
  <si>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</si>
  <si>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</si>
  <si>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</si>
  <si>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</si>
  <si>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</si>
  <si>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</si>
  <si>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</si>
  <si>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</si>
  <si>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</si>
  <si>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</si>
  <si>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</si>
  <si>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</si>
  <si>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</si>
  <si>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</si>
  <si>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</si>
  <si>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</si>
  <si>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</si>
  <si>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</si>
  <si>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</si>
  <si>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</si>
  <si>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</si>
  <si>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</si>
  <si>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</si>
  <si>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</si>
  <si>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</si>
  <si>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</si>
  <si>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</si>
  <si>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</si>
  <si>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</si>
  <si>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</si>
  <si>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</si>
  <si>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</si>
  <si>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</si>
  <si>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</si>
  <si>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</si>
  <si>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</si>
  <si>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</si>
  <si>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</si>
  <si>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</si>
  <si>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</si>
  <si>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</si>
  <si>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</si>
  <si>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</si>
  <si>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</si>
  <si>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</si>
  <si>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</si>
  <si>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</si>
  <si>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</si>
  <si>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</si>
  <si>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</si>
  <si>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</si>
  <si>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</si>
  <si>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</si>
  <si>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</si>
  <si>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</si>
  <si>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</si>
  <si>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</si>
  <si>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</si>
  <si>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</si>
  <si>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</si>
  <si>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</si>
  <si>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</si>
  <si>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</si>
  <si>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</si>
  <si>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</si>
  <si>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</si>
  <si>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</si>
  <si>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</si>
  <si>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</si>
  <si>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</si>
  <si>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</si>
  <si>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</si>
  <si>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</si>
  <si>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</si>
  <si>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</si>
  <si>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</si>
  <si>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</si>
  <si>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</si>
  <si>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</si>
  <si>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</si>
  <si>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</si>
  <si>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</si>
  <si>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</si>
  <si>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</si>
  <si>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</si>
  <si>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</si>
  <si>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</si>
  <si>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</si>
  <si>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</si>
  <si>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</si>
  <si>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</si>
  <si>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</si>
  <si>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</si>
  <si>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</si>
  <si>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</si>
  <si>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</si>
  <si>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</si>
  <si>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</si>
  <si>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</si>
  <si>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</si>
  <si>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</si>
  <si>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</si>
  <si>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</si>
  <si>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</si>
  <si>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</si>
  <si>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</si>
  <si>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</si>
  <si>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</si>
  <si>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</si>
  <si>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</si>
  <si>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</si>
  <si>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</si>
  <si>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</si>
  <si>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</si>
  <si>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</si>
  <si>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</si>
  <si>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</si>
  <si>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</si>
  <si>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</si>
  <si>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</si>
  <si>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</si>
  <si>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</si>
  <si>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</si>
  <si>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</si>
  <si>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</si>
  <si>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</si>
  <si>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</si>
  <si>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</si>
  <si>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</si>
  <si>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</si>
  <si>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</si>
  <si>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</si>
  <si>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</si>
  <si>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</si>
  <si>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</si>
  <si>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</si>
  <si>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</si>
  <si>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</si>
  <si>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</si>
  <si>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</si>
  <si>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</si>
  <si>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</si>
  <si>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</si>
  <si>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</si>
  <si>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</si>
  <si>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</si>
  <si>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</si>
  <si>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</si>
  <si>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</si>
  <si>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</si>
  <si>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</si>
  <si>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</si>
  <si>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</si>
  <si>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</si>
  <si>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</si>
  <si>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</si>
  <si>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</si>
  <si>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</si>
  <si>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</si>
  <si>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</si>
  <si>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</si>
  <si>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</si>
  <si>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</si>
  <si>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</si>
  <si>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</si>
  <si>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</si>
  <si>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</si>
  <si>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</si>
  <si>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</si>
  <si>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</si>
  <si>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</si>
  <si>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</si>
  <si>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</si>
  <si>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</si>
  <si>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</si>
  <si>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</si>
  <si>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</si>
  <si>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</si>
  <si>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</si>
  <si>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</si>
  <si>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</si>
  <si>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</si>
  <si>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</si>
  <si>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</si>
  <si>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</si>
  <si>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</si>
  <si>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</si>
  <si>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</si>
  <si>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</si>
  <si>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</si>
  <si>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</si>
  <si>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</si>
  <si>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</si>
  <si>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</si>
  <si>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</si>
  <si>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</si>
  <si>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</si>
  <si>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</si>
  <si>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</si>
  <si>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</si>
  <si>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</si>
  <si>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</si>
  <si>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</si>
  <si>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</si>
  <si>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</si>
  <si>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</si>
  <si>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</si>
  <si>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</si>
  <si>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</si>
  <si>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</si>
  <si>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</si>
  <si>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</si>
  <si>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</si>
  <si>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</si>
  <si>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</si>
  <si>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</si>
  <si>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</si>
  <si>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</si>
  <si>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</si>
  <si>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</si>
  <si>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</si>
  <si>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</si>
  <si>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</si>
  <si>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</si>
  <si>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</si>
  <si>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</si>
  <si>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</si>
  <si>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</si>
  <si>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</si>
  <si>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</si>
  <si>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</si>
  <si>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</si>
  <si>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</si>
  <si>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</si>
  <si>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</si>
  <si>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</si>
  <si>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</si>
  <si>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</si>
  <si>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</si>
  <si>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</si>
  <si>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</si>
  <si>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</si>
  <si>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</si>
  <si>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</si>
  <si>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</si>
  <si>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</si>
  <si>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</si>
  <si>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</si>
  <si>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</si>
  <si>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</si>
  <si>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</si>
  <si>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</si>
  <si>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</si>
  <si>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</si>
  <si>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</si>
  <si>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</si>
  <si>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</si>
  <si>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</si>
  <si>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</si>
  <si>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</si>
  <si>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</si>
  <si>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</si>
  <si>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</si>
  <si>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</si>
  <si>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</si>
  <si>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</si>
  <si>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</si>
  <si>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</si>
  <si>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</si>
  <si>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</si>
  <si>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</si>
  <si>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</si>
  <si>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</si>
  <si>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</si>
  <si>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</si>
  <si>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</si>
  <si>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</si>
  <si>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</si>
  <si>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</si>
  <si>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</si>
  <si>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</si>
  <si>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</si>
  <si>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</si>
  <si>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</si>
  <si>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</si>
  <si>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</si>
  <si>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</si>
  <si>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</si>
  <si>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</si>
  <si>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</si>
  <si>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</si>
  <si>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</si>
  <si>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</si>
  <si>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</si>
  <si>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</si>
  <si>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</si>
  <si>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</si>
  <si>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</si>
  <si>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</si>
  <si>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</si>
  <si>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</si>
  <si>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</si>
  <si>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</si>
  <si>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</si>
  <si>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</si>
  <si>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</si>
  <si>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</si>
  <si>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</si>
  <si>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</si>
  <si>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</si>
  <si>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</si>
  <si>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</si>
  <si>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</si>
  <si>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</si>
  <si>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</si>
  <si>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</si>
  <si>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</si>
  <si>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</si>
  <si>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</si>
  <si>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</si>
  <si>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</si>
  <si>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</si>
  <si>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</si>
  <si>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</si>
  <si>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</si>
  <si>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</si>
  <si>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</si>
  <si>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</si>
  <si>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</si>
  <si>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</si>
  <si>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</si>
  <si>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</si>
  <si>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</si>
  <si>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</si>
  <si>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</si>
  <si>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</si>
  <si>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</si>
  <si>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</si>
  <si>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</si>
  <si>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</si>
  <si>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</si>
  <si>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</si>
  <si>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</si>
  <si>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</si>
  <si>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</si>
  <si>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</si>
  <si>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</si>
  <si>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</si>
  <si>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</si>
  <si>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</si>
  <si>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</si>
  <si>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</si>
  <si>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</si>
  <si>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</si>
  <si>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</si>
  <si>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</si>
  <si>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</si>
  <si>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</si>
  <si>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</si>
  <si>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</si>
  <si>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</si>
  <si>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</si>
  <si>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</si>
  <si>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</si>
  <si>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</si>
  <si>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</si>
  <si>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</si>
  <si>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</si>
  <si>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</si>
  <si>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</si>
  <si>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</si>
  <si>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</si>
  <si>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</si>
  <si>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</si>
  <si>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</si>
  <si>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</si>
  <si>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</si>
  <si>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</si>
  <si>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</si>
  <si>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</si>
  <si>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</si>
  <si>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</si>
  <si>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</si>
  <si>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</si>
  <si>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</si>
  <si>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</si>
  <si>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</si>
  <si>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</si>
  <si>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</si>
  <si>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</si>
  <si>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</si>
  <si>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</si>
  <si>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</si>
  <si>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</si>
  <si>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</si>
  <si>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</si>
  <si>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</si>
  <si>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</si>
  <si>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</si>
  <si>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</si>
  <si>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</si>
  <si>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</si>
  <si>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</si>
  <si>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</si>
  <si>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</si>
  <si>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</si>
  <si>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</si>
  <si>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</si>
  <si>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</si>
  <si>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</si>
  <si>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</si>
  <si>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</si>
  <si>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</si>
  <si>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</si>
  <si>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</si>
  <si>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</si>
  <si>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</si>
  <si>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</si>
  <si>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</si>
  <si>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</si>
  <si>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</si>
  <si>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</si>
  <si>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</si>
  <si>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</si>
  <si>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</si>
  <si>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</si>
  <si>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</si>
  <si>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</si>
  <si>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</si>
  <si>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</si>
  <si>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</si>
  <si>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</si>
  <si>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</si>
  <si>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</si>
  <si>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</si>
  <si>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</si>
  <si>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</si>
  <si>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</si>
  <si>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</si>
  <si>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</si>
  <si>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</si>
  <si>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</si>
  <si>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</si>
  <si>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</si>
  <si>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</si>
  <si>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</si>
  <si>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</si>
  <si>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</si>
  <si>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</si>
  <si>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</si>
  <si>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</si>
  <si>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</si>
  <si>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</si>
  <si>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</si>
  <si>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</si>
  <si>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</si>
  <si>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</si>
  <si>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</si>
  <si>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</si>
  <si>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</si>
  <si>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</si>
  <si>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</si>
  <si>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</si>
  <si>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</si>
  <si>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</si>
  <si>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</si>
  <si>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</si>
  <si>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</si>
  <si>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</si>
  <si>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</si>
  <si>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</si>
  <si>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</si>
  <si>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</si>
  <si>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</si>
  <si>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</si>
  <si>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</si>
  <si>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</si>
  <si>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</si>
  <si>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</si>
  <si>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</si>
  <si>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</si>
  <si>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</si>
  <si>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</si>
  <si>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</si>
  <si>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</si>
  <si>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</si>
  <si>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</si>
  <si>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</si>
  <si>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</si>
  <si>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</si>
  <si>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</si>
  <si>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</si>
  <si>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</si>
  <si>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</si>
  <si>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</si>
  <si>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</si>
  <si>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</si>
  <si>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</si>
  <si>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</si>
  <si>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</si>
  <si>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</si>
  <si>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</si>
  <si>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</si>
  <si>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</si>
  <si>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</si>
  <si>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</si>
  <si>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</si>
  <si>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</si>
  <si>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</si>
  <si>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</si>
  <si>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</si>
  <si>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</si>
  <si>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</si>
  <si>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</si>
  <si>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</si>
  <si>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</si>
  <si>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</si>
  <si>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</si>
  <si>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</si>
  <si>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</si>
  <si>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</si>
  <si>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</si>
  <si>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</si>
  <si>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</si>
  <si>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</si>
  <si>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</si>
  <si>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</si>
  <si>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</si>
  <si>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</si>
  <si>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</si>
  <si>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</si>
  <si>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</si>
  <si>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</si>
  <si>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</si>
  <si>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</si>
  <si>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</si>
  <si>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</si>
  <si>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</si>
  <si>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</si>
  <si>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</si>
  <si>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</si>
  <si>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</si>
  <si>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</si>
  <si>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</si>
  <si>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</si>
  <si>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</si>
  <si>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</si>
  <si>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</si>
  <si>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</si>
  <si>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</si>
  <si>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</si>
  <si>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</si>
  <si>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</si>
  <si>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</si>
  <si>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</si>
  <si>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</si>
  <si>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</si>
  <si>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</si>
  <si>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</si>
  <si>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</si>
  <si>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</si>
  <si>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</si>
  <si>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</si>
  <si>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</si>
  <si>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</si>
  <si>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</si>
  <si>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</si>
  <si>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</si>
  <si>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</si>
  <si>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</si>
  <si>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</si>
  <si>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</si>
  <si>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</si>
  <si>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</si>
  <si>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</si>
  <si>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</si>
  <si>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</si>
  <si>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</si>
  <si>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</si>
  <si>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</si>
  <si>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</si>
  <si>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</si>
  <si>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</si>
  <si>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</si>
  <si>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</si>
  <si>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</si>
  <si>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</si>
  <si>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</si>
  <si>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</si>
  <si>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</si>
  <si>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</si>
  <si>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</si>
  <si>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</si>
  <si>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</si>
  <si>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</si>
  <si>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</si>
  <si>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</si>
  <si>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</si>
  <si>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</si>
  <si>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</si>
  <si>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</si>
  <si>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</si>
  <si>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</si>
  <si>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</si>
  <si>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</si>
  <si>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</si>
  <si>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</si>
  <si>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</si>
  <si>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</si>
  <si>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</si>
  <si>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</si>
  <si>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</si>
  <si>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</si>
  <si>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</si>
  <si>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</si>
  <si>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</si>
  <si>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</si>
  <si>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</si>
  <si>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</si>
  <si>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</si>
  <si>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</si>
  <si>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</si>
  <si>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</si>
  <si>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</si>
  <si>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</si>
  <si>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</si>
  <si>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</si>
  <si>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</si>
  <si>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</si>
  <si>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</si>
  <si>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</si>
  <si>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</si>
  <si>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</si>
  <si>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</si>
  <si>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</si>
  <si>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</si>
  <si>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</si>
  <si>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</si>
  <si>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</si>
  <si>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</si>
  <si>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</si>
  <si>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</si>
  <si>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</si>
  <si>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</si>
  <si>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</si>
  <si>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</si>
  <si>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</si>
  <si>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</si>
  <si>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</si>
  <si>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</si>
  <si>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</si>
  <si>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</si>
  <si>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</si>
  <si>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</si>
  <si>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</si>
  <si>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</si>
  <si>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</si>
  <si>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</si>
  <si>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</si>
  <si>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</si>
  <si>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</si>
  <si>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</si>
  <si>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</si>
  <si>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</si>
  <si>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</si>
  <si>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</si>
  <si>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</si>
  <si>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</si>
  <si>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</si>
  <si>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</si>
  <si>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</si>
  <si>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</si>
  <si>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</si>
  <si>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</si>
  <si>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</si>
  <si>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</si>
  <si>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</si>
  <si>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</si>
  <si>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</si>
  <si>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</si>
  <si>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</si>
  <si>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</si>
  <si>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</si>
  <si>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</si>
  <si>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</si>
  <si>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</si>
  <si>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</si>
  <si>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</si>
  <si>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</si>
  <si>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</si>
  <si>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</si>
  <si>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</si>
  <si>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</si>
  <si>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</si>
  <si>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</si>
  <si>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</si>
  <si>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</si>
  <si>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</si>
  <si>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</si>
  <si>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</si>
  <si>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</si>
  <si>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</si>
  <si>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</si>
  <si>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</si>
  <si>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</si>
  <si>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</si>
  <si>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</si>
  <si>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</si>
  <si>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</si>
  <si>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</si>
  <si>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</si>
  <si>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</si>
  <si>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</si>
  <si>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</si>
  <si>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</si>
  <si>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</si>
  <si>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</si>
  <si>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</si>
  <si>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</si>
  <si>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</si>
  <si>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</si>
  <si>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</si>
  <si>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</si>
  <si>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</si>
  <si>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</si>
  <si>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</si>
  <si>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</si>
  <si>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</si>
  <si>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</si>
  <si>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</si>
  <si>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</si>
  <si>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</si>
  <si>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</si>
  <si>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</si>
  <si>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</si>
  <si>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</si>
  <si>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</si>
  <si>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</si>
  <si>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</si>
  <si>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</si>
  <si>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</si>
  <si>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</si>
  <si>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</si>
  <si>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</si>
  <si>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</si>
  <si>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</si>
  <si>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</si>
  <si>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</si>
  <si>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</si>
  <si>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</si>
  <si>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</si>
  <si>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</si>
  <si>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</si>
  <si>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</si>
  <si>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</si>
  <si>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</si>
  <si>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</si>
  <si>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</si>
  <si>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</si>
  <si>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</si>
  <si>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</si>
  <si>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</si>
  <si>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</si>
  <si>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</si>
  <si>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</si>
  <si>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</si>
  <si>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</si>
  <si>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</si>
  <si>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</si>
  <si>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</si>
  <si>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</si>
  <si>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</si>
  <si>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</si>
  <si>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</si>
  <si>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</si>
  <si>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</si>
  <si>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</si>
  <si>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</si>
  <si>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</si>
  <si>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</si>
  <si>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</si>
  <si>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</si>
  <si>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</si>
  <si>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</si>
  <si>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</si>
  <si>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</si>
  <si>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</si>
  <si>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</si>
  <si>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</si>
  <si>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</si>
  <si>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</si>
  <si>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</si>
  <si>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</si>
  <si>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</si>
  <si>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</si>
  <si>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</si>
  <si>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</si>
  <si>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</si>
  <si>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</si>
  <si>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</si>
  <si>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</si>
  <si>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</si>
  <si>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</si>
  <si>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</si>
  <si>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</si>
  <si>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</si>
  <si>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</si>
  <si>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</si>
  <si>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</si>
  <si>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</si>
  <si>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</si>
  <si>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</si>
  <si>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</si>
  <si>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</si>
  <si>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</si>
  <si>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</si>
  <si>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</si>
  <si>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</si>
  <si>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</si>
  <si>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</si>
  <si>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</si>
  <si>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</si>
  <si>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</si>
  <si>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</si>
  <si>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</si>
  <si>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</si>
  <si>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</si>
  <si>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</si>
  <si>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</si>
  <si>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</si>
  <si>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</si>
  <si>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</si>
  <si>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</si>
  <si>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</si>
  <si>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</si>
  <si>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</si>
  <si>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</si>
  <si>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</si>
  <si>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</si>
  <si>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</si>
  <si>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</si>
  <si>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</si>
  <si>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</si>
  <si>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</si>
  <si>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</si>
  <si>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</si>
  <si>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</si>
  <si>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</si>
  <si>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</si>
  <si>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</si>
  <si>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</si>
  <si>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</si>
  <si>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</si>
  <si>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</si>
  <si>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</si>
  <si>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</si>
  <si>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</si>
  <si>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</si>
  <si>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</si>
  <si>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</si>
  <si>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</si>
  <si>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</si>
  <si>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</si>
  <si>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</si>
  <si>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</si>
  <si>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</si>
  <si>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</si>
  <si>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</si>
  <si>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</si>
  <si>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</si>
  <si>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</si>
  <si>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</si>
  <si>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</si>
  <si>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</si>
  <si>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</si>
  <si>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</si>
  <si>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</si>
  <si>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</si>
  <si>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</si>
  <si>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</si>
  <si>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</si>
  <si>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</si>
  <si>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</si>
  <si>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</si>
  <si>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</si>
  <si>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</si>
  <si>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</si>
  <si>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</si>
  <si>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</si>
  <si>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</si>
  <si>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</si>
  <si>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</si>
  <si>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</si>
  <si>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</si>
  <si>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</si>
  <si>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</si>
  <si>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</si>
  <si>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</si>
  <si>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</si>
  <si>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</si>
  <si>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</si>
  <si>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</si>
  <si>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</si>
  <si>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</si>
  <si>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</si>
  <si>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</si>
  <si>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</si>
  <si>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</si>
  <si>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</si>
  <si>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</si>
  <si>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</si>
  <si>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</si>
  <si>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</si>
  <si>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</si>
  <si>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</si>
  <si>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</si>
  <si>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</si>
  <si>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</si>
  <si>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</si>
  <si>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</si>
  <si>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</si>
  <si>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</si>
  <si>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</si>
  <si>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</si>
  <si>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</si>
  <si>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</si>
  <si>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</si>
  <si>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</si>
  <si>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</si>
  <si>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</si>
  <si>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</si>
  <si>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</si>
  <si>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</si>
  <si>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</si>
  <si>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</si>
  <si>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</si>
  <si>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</si>
  <si>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</si>
  <si>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</si>
  <si>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</si>
  <si>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</si>
  <si>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</si>
  <si>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</si>
  <si>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</si>
  <si>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</si>
  <si>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</si>
  <si>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</si>
  <si>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</si>
  <si>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</si>
  <si>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</si>
  <si>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</si>
  <si>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</si>
  <si>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</si>
  <si>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</si>
  <si>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</si>
  <si>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</si>
  <si>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</si>
  <si>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</si>
  <si>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</si>
  <si>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</si>
  <si>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</si>
  <si>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</si>
  <si>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</si>
  <si>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</si>
  <si>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</si>
  <si>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</si>
  <si>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</si>
  <si>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</si>
  <si>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</si>
  <si>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</si>
  <si>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</si>
  <si>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</si>
  <si>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</si>
  <si>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</si>
  <si>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</si>
  <si>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</si>
  <si>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</si>
  <si>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</si>
  <si>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</si>
  <si>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</si>
  <si>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</si>
  <si>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</si>
  <si>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</si>
  <si>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</si>
  <si>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</si>
  <si>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</si>
  <si>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</si>
  <si>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</si>
  <si>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</si>
  <si>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</si>
  <si>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</si>
  <si>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</si>
  <si>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</si>
  <si>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</si>
  <si>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</si>
  <si>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</si>
  <si>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</si>
  <si>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</si>
  <si>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</si>
  <si>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</si>
  <si>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</si>
  <si>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</si>
  <si>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</si>
  <si>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</si>
  <si>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</si>
  <si>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</si>
  <si>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</si>
  <si>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</si>
  <si>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</si>
  <si>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</si>
  <si>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</si>
  <si>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</si>
  <si>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</si>
  <si>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</si>
  <si>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</si>
  <si>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</si>
  <si>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</si>
  <si>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</si>
  <si>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</si>
  <si>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</si>
  <si>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</si>
  <si>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</si>
  <si>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</si>
  <si>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</si>
  <si>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</si>
  <si>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</si>
  <si>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</si>
  <si>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</si>
  <si>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</si>
  <si>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</si>
  <si>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</si>
  <si>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</si>
  <si>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</si>
  <si>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</si>
  <si>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</si>
  <si>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</si>
  <si>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</si>
  <si>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</si>
  <si>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</si>
  <si>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</si>
  <si>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</si>
  <si>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</si>
  <si>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</si>
  <si>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</si>
  <si>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</si>
  <si>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</si>
  <si>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</si>
  <si>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</si>
  <si>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</si>
  <si>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</si>
  <si>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</si>
  <si>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</si>
  <si>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</si>
  <si>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</si>
  <si>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</si>
  <si>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</si>
  <si>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</si>
  <si>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</si>
  <si>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</si>
  <si>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</si>
  <si>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</si>
  <si>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</si>
  <si>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</si>
  <si>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</si>
  <si>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</si>
  <si>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</si>
  <si>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</si>
  <si>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</si>
  <si>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</si>
  <si>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</si>
  <si>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</si>
  <si>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</si>
  <si>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</si>
  <si>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</si>
  <si>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</si>
  <si>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</si>
  <si>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</si>
  <si>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</si>
  <si>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</si>
  <si>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</si>
  <si>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</si>
  <si>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</si>
  <si>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</si>
  <si>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</si>
  <si>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</si>
  <si>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</si>
  <si>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</si>
  <si>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</si>
  <si>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</si>
  <si>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</si>
  <si>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</si>
  <si>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</si>
  <si>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</si>
  <si>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</si>
  <si>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</si>
  <si>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</si>
  <si>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</si>
  <si>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</si>
  <si>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</si>
  <si>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</si>
  <si>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</si>
  <si>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</si>
  <si>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</si>
  <si>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</si>
  <si>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</si>
  <si>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</si>
  <si>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</si>
  <si>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</si>
  <si>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</si>
  <si>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</si>
  <si>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</si>
  <si>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</si>
  <si>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</si>
  <si>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</si>
  <si>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</si>
  <si>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</si>
  <si>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</si>
  <si>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</si>
  <si>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</si>
  <si>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</si>
  <si>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</si>
  <si>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</si>
  <si>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</si>
  <si>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</si>
  <si>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</si>
  <si>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</si>
  <si>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</si>
  <si>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</si>
  <si>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</si>
  <si>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</si>
  <si>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</si>
  <si>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</si>
  <si>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</si>
  <si>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</si>
  <si>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</si>
  <si>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</si>
  <si>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</si>
  <si>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</si>
  <si>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</si>
  <si>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</si>
  <si>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</si>
  <si>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</si>
  <si>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</si>
  <si>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</si>
  <si>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</si>
  <si>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</si>
  <si>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</si>
  <si>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</si>
  <si>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</si>
  <si>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</si>
  <si>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</si>
  <si>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</si>
  <si>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</si>
  <si>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</si>
  <si>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</si>
  <si>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</si>
  <si>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</si>
  <si>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</si>
  <si>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</si>
  <si>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</si>
  <si>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</si>
  <si>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</si>
  <si>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</si>
  <si>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</si>
  <si>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</si>
  <si>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</si>
  <si>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</si>
  <si>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</si>
  <si>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</si>
  <si>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</si>
  <si>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</si>
  <si>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</si>
  <si>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</si>
  <si>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</si>
  <si>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</si>
  <si>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</si>
  <si>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</si>
  <si>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</si>
  <si>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</si>
  <si>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</si>
  <si>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</si>
  <si>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</si>
  <si>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</si>
  <si>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</si>
  <si>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</si>
  <si>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</si>
  <si>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</si>
  <si>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</si>
  <si>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</si>
  <si>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</si>
  <si>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</si>
  <si>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</si>
  <si>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</si>
  <si>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</si>
  <si>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</si>
  <si>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</si>
  <si>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</si>
  <si>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</si>
  <si>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</si>
  <si>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</si>
  <si>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</si>
  <si>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</si>
  <si>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</si>
  <si>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</si>
  <si>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</si>
  <si>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</si>
  <si>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</si>
  <si>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</si>
  <si>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</si>
  <si>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</si>
  <si>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</si>
  <si>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</si>
  <si>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</si>
  <si>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</si>
  <si>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</si>
  <si>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</si>
  <si>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</si>
  <si>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</si>
  <si>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</si>
  <si>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</si>
  <si>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</si>
  <si>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</si>
  <si>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</si>
  <si>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</si>
  <si>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</si>
  <si>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</si>
  <si>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</si>
  <si>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</si>
  <si>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</si>
  <si>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</si>
  <si>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</si>
  <si>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</si>
  <si>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</si>
  <si>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</si>
  <si>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</si>
  <si>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</si>
  <si>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</si>
  <si>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</si>
  <si>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</si>
  <si>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</si>
  <si>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</si>
  <si>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</si>
  <si>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</si>
  <si>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</si>
  <si>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</si>
  <si>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</si>
  <si>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</si>
  <si>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</si>
  <si>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</si>
  <si>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</si>
  <si>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</si>
  <si>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</si>
  <si>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</si>
  <si>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</si>
  <si>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</si>
  <si>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</si>
  <si>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</si>
  <si>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</si>
  <si>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</si>
  <si>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</si>
  <si>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</si>
  <si>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</si>
  <si>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</si>
  <si>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</si>
  <si>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</si>
  <si>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</si>
  <si>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</si>
  <si>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</si>
  <si>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</si>
  <si>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</si>
  <si>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</si>
  <si>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</si>
  <si>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</si>
  <si>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</si>
  <si>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</si>
  <si>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</si>
  <si>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</si>
  <si>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</si>
  <si>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</si>
  <si>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</si>
  <si>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</si>
  <si>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</si>
  <si>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</si>
  <si>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</si>
  <si>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</si>
  <si>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</si>
  <si>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</si>
  <si>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</si>
  <si>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</si>
  <si>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</si>
  <si>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</si>
  <si>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</si>
  <si>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</si>
  <si>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</si>
  <si>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</si>
  <si>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</si>
  <si>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</si>
  <si>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</si>
  <si>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</si>
  <si>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</si>
  <si>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</si>
  <si>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</si>
  <si>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</si>
  <si>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</si>
  <si>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</si>
  <si>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</si>
  <si>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</si>
  <si>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</si>
  <si>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</si>
  <si>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</si>
  <si>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</si>
  <si>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</si>
  <si>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</si>
  <si>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</si>
  <si>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</si>
  <si>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</si>
  <si>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</si>
  <si>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</si>
  <si>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</si>
  <si>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</si>
  <si>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</si>
  <si>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</si>
  <si>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</si>
  <si>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</si>
  <si>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</si>
  <si>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</si>
  <si>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</si>
  <si>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</si>
  <si>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</si>
  <si>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</si>
  <si>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</si>
  <si>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</si>
  <si>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</si>
  <si>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</si>
  <si>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</si>
  <si>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</si>
  <si>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</si>
  <si>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</si>
  <si>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</si>
  <si>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</si>
  <si>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</si>
  <si>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</si>
  <si>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</si>
  <si>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</si>
  <si>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</si>
  <si>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</si>
  <si>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</si>
  <si>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</si>
  <si>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</si>
  <si>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</si>
  <si>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</si>
  <si>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</si>
  <si>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</si>
  <si>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</si>
  <si>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</si>
  <si>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</si>
  <si>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</si>
  <si>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</si>
  <si>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</si>
  <si>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</si>
  <si>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</si>
  <si>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</si>
  <si>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</si>
  <si>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</si>
  <si>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</si>
  <si>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</si>
  <si>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</si>
  <si>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</si>
  <si>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</si>
  <si>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</si>
  <si>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</si>
  <si>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</si>
  <si>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</si>
  <si>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</si>
  <si>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</si>
  <si>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</si>
  <si>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</si>
  <si>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</si>
  <si>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</si>
  <si>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</si>
  <si>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</si>
  <si>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</si>
  <si>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</si>
  <si>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</si>
  <si>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</si>
  <si>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</si>
  <si>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</si>
  <si>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</si>
  <si>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</si>
  <si>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</si>
  <si>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</si>
  <si>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</si>
  <si>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</si>
  <si>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</si>
  <si>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</si>
  <si>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</si>
  <si>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</si>
  <si>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</si>
  <si>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</si>
  <si>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</si>
  <si>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</si>
  <si>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</si>
  <si>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</si>
  <si>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</si>
  <si>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</si>
  <si>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</si>
  <si>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</si>
  <si>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</si>
  <si>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</si>
  <si>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</si>
  <si>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</si>
  <si>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</si>
  <si>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</si>
  <si>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</si>
  <si>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</si>
  <si>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</si>
  <si>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</si>
  <si>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</si>
  <si>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</si>
  <si>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</si>
  <si>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</si>
  <si>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</si>
  <si>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</si>
  <si>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</si>
  <si>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</si>
  <si>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</si>
  <si>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</si>
  <si>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</si>
  <si>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</si>
  <si>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</si>
  <si>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</si>
  <si>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</si>
  <si>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</si>
  <si>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</si>
  <si>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</si>
  <si>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</si>
  <si>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</si>
  <si>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</si>
  <si>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</si>
  <si>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</si>
  <si>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</si>
  <si>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</si>
  <si>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</si>
  <si>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</si>
  <si>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</si>
  <si>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</si>
  <si>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</si>
  <si>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</si>
  <si>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</si>
  <si>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</si>
  <si>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</si>
  <si>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</si>
  <si>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</si>
  <si>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</si>
  <si>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</si>
  <si>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</si>
  <si>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</si>
  <si>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</si>
  <si>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</si>
  <si>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</si>
  <si>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</si>
  <si>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</si>
  <si>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</si>
  <si>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</si>
  <si>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</si>
  <si>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</si>
  <si>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</si>
  <si>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</si>
  <si>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</si>
  <si>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</si>
  <si>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</si>
  <si>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</si>
  <si>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</si>
  <si>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</si>
  <si>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</si>
  <si>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</si>
  <si>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</si>
  <si>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</si>
  <si>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</si>
  <si>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</si>
  <si>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</si>
  <si>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</si>
  <si>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</si>
  <si>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</si>
  <si>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</si>
  <si>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</si>
  <si>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</si>
  <si>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</si>
  <si>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</si>
  <si>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</si>
  <si>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</si>
  <si>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</si>
  <si>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</si>
  <si>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</si>
  <si>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</si>
  <si>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</si>
  <si>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</si>
  <si>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</si>
  <si>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</si>
  <si>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</si>
  <si>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</si>
  <si>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</si>
  <si>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</si>
  <si>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</si>
  <si>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</si>
  <si>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</si>
  <si>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</si>
  <si>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</si>
  <si>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</si>
  <si>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</si>
  <si>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</si>
  <si>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</si>
  <si>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</si>
  <si>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</si>
  <si>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</si>
  <si>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</si>
  <si>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</si>
  <si>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</si>
  <si>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</si>
  <si>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</si>
  <si>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</si>
  <si>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</si>
  <si>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</si>
  <si>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</si>
  <si>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</si>
  <si>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</si>
  <si>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</si>
  <si>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</si>
  <si>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</si>
  <si>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</si>
  <si>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</si>
  <si>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</si>
  <si>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</si>
  <si>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</si>
  <si>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</si>
  <si>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</si>
  <si>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</si>
  <si>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</si>
  <si>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</si>
  <si>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</si>
  <si>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</si>
  <si>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</si>
  <si>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</si>
  <si>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</si>
  <si>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</si>
  <si>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</si>
  <si>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</si>
  <si>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</si>
  <si>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</si>
  <si>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</si>
  <si>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</si>
  <si>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</si>
  <si>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</si>
  <si>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</si>
  <si>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</si>
  <si>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</si>
  <si>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</si>
  <si>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</si>
  <si>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</si>
  <si>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</si>
  <si>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</si>
  <si>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</si>
  <si>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</si>
  <si>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</si>
  <si>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</si>
  <si>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</si>
  <si>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</si>
  <si>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</si>
  <si>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</si>
  <si>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</si>
  <si>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</si>
  <si>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</si>
  <si>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</si>
  <si>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</si>
  <si>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</si>
  <si>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</si>
  <si>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</si>
  <si>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</si>
  <si>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</si>
  <si>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</si>
  <si>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</si>
  <si>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</si>
  <si>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</si>
  <si>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</si>
  <si>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</si>
  <si>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</si>
  <si>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</si>
  <si>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</si>
  <si>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</si>
  <si>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</si>
  <si>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</si>
  <si>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</si>
  <si>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</si>
  <si>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</si>
  <si>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</si>
  <si>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</si>
  <si>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</si>
  <si>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</si>
  <si>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</si>
  <si>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</si>
  <si>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</si>
  <si>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</si>
  <si>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</si>
  <si>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</si>
  <si>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</si>
  <si>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</si>
  <si>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</si>
  <si>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</si>
  <si>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</si>
  <si>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</si>
  <si>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</si>
  <si>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</si>
  <si>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</si>
  <si>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</si>
  <si>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</si>
  <si>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</si>
  <si>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</si>
  <si>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</si>
  <si>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</si>
  <si>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</si>
  <si>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</si>
  <si>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</si>
  <si>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</si>
  <si>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</si>
  <si>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</si>
  <si>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</si>
  <si>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</si>
  <si>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</si>
  <si>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</si>
  <si>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</si>
  <si>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</si>
  <si>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</si>
  <si>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</si>
  <si>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</si>
  <si>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</si>
  <si>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</si>
  <si>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</si>
  <si>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</si>
  <si>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</si>
  <si>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</si>
  <si>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</si>
  <si>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</si>
  <si>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</si>
  <si>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</si>
  <si>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</si>
  <si>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</si>
  <si>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</si>
  <si>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</si>
  <si>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</si>
  <si>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</si>
  <si>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</si>
  <si>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</si>
  <si>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</si>
  <si>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</si>
  <si>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</si>
  <si>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</si>
  <si>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</si>
  <si>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</si>
  <si>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</si>
  <si>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</si>
  <si>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</si>
  <si>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</si>
  <si>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</si>
  <si>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</si>
  <si>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</si>
  <si>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</si>
  <si>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</si>
  <si>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</si>
  <si>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</si>
  <si>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</si>
  <si>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</si>
  <si>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</si>
  <si>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</si>
  <si>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</si>
  <si>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</si>
  <si>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</si>
  <si>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</si>
  <si>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</si>
  <si>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</si>
  <si>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</si>
  <si>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</si>
  <si>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</si>
  <si>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</si>
  <si>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</si>
  <si>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</si>
  <si>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</si>
  <si>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</si>
  <si>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</si>
  <si>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</si>
  <si>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</si>
  <si>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</si>
  <si>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</si>
  <si>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</si>
  <si>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</si>
  <si>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</si>
  <si>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</si>
  <si>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</si>
  <si>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</si>
  <si>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</si>
  <si>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</si>
  <si>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</si>
  <si>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</si>
  <si>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</si>
  <si>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</si>
  <si>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</si>
  <si>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</si>
  <si>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</si>
  <si>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</si>
  <si>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</si>
  <si>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</si>
  <si>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</si>
  <si>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</si>
  <si>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</si>
  <si>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</si>
  <si>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</si>
  <si>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</si>
  <si>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</si>
  <si>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</si>
  <si>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</si>
  <si>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</si>
  <si>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</si>
  <si>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</si>
  <si>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</si>
  <si>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</si>
  <si>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</si>
  <si>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</si>
  <si>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</si>
  <si>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</si>
  <si>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</si>
  <si>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</si>
  <si>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</si>
  <si>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</si>
  <si>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</si>
  <si>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</si>
  <si>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</si>
  <si>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</si>
  <si>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</si>
  <si>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</si>
  <si>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</si>
  <si>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</si>
  <si>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</si>
  <si>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</si>
  <si>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</si>
  <si>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</si>
  <si>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</si>
  <si>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</si>
  <si>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</si>
  <si>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</si>
  <si>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</si>
  <si>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</si>
  <si>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</si>
  <si>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</si>
  <si>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</si>
  <si>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</si>
  <si>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</si>
  <si>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</si>
  <si>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</si>
  <si>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</si>
  <si>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</si>
  <si>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</si>
  <si>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</si>
  <si>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</si>
  <si>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</si>
  <si>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</si>
  <si>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</si>
  <si>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</si>
  <si>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</si>
  <si>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</si>
  <si>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</si>
  <si>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</si>
  <si>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</si>
  <si>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</si>
  <si>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</si>
  <si>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</si>
  <si>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</si>
  <si>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</si>
  <si>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</si>
  <si>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</si>
  <si>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</si>
  <si>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</si>
  <si>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</si>
  <si>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</si>
  <si>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</si>
  <si>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</si>
  <si>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</si>
  <si>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</si>
  <si>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</si>
  <si>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</si>
  <si>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</si>
  <si>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</si>
  <si>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</si>
  <si>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</si>
  <si>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</si>
  <si>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</si>
  <si>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</si>
  <si>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</si>
  <si>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</si>
  <si>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</si>
  <si>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</si>
  <si>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</si>
  <si>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</si>
  <si>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</si>
  <si>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</si>
  <si>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</si>
  <si>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</si>
  <si>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</si>
  <si>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</si>
  <si>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</si>
  <si>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</si>
  <si>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</si>
  <si>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</si>
  <si>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</si>
  <si>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</si>
  <si>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</si>
  <si>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</si>
  <si>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</si>
  <si>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</si>
  <si>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</si>
  <si>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</si>
  <si>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</si>
  <si>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</si>
  <si>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</si>
  <si>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</si>
  <si>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</si>
  <si>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</si>
  <si>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</si>
  <si>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</si>
  <si>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</si>
  <si>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</si>
  <si>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</si>
  <si>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</si>
  <si>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</si>
  <si>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</si>
  <si>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</si>
  <si>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</si>
  <si>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</si>
  <si>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</si>
  <si>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</si>
  <si>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</si>
  <si>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</si>
  <si>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</si>
  <si>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</si>
  <si>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</si>
  <si>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</si>
  <si>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</si>
  <si>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</si>
  <si>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</si>
  <si>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</si>
  <si>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</si>
  <si>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</si>
  <si>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</si>
  <si>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</si>
  <si>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</si>
  <si>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</si>
  <si>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</si>
  <si>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</si>
  <si>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</si>
  <si>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</si>
  <si>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</si>
  <si>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</si>
  <si>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</si>
  <si>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</si>
  <si>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</si>
  <si>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</si>
  <si>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</si>
  <si>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</si>
  <si>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</si>
  <si>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</si>
  <si>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</si>
  <si>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</si>
  <si>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</si>
  <si>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</si>
  <si>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</si>
  <si>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</si>
  <si>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</si>
  <si>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</si>
  <si>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</si>
  <si>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</si>
  <si>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</si>
  <si>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</si>
  <si>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</si>
  <si>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</si>
  <si>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</si>
  <si>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</si>
  <si>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</si>
  <si>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</si>
  <si>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</si>
  <si>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</si>
  <si>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</si>
  <si>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</si>
  <si>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</si>
  <si>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</si>
  <si>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</si>
  <si>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</si>
  <si>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</si>
  <si>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</si>
  <si>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</si>
  <si>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</si>
  <si>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</si>
  <si>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</si>
  <si>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</si>
  <si>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</si>
  <si>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</si>
  <si>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</si>
  <si>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</si>
  <si>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</si>
  <si>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</si>
  <si>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</si>
  <si>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</si>
  <si>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</si>
  <si>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</si>
  <si>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</si>
  <si>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</si>
  <si>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</si>
  <si>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</si>
  <si>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</si>
  <si>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</si>
  <si>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</si>
  <si>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</si>
  <si>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</si>
  <si>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</si>
  <si>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</si>
  <si>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</si>
  <si>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</si>
  <si>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</si>
  <si>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</si>
  <si>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</si>
  <si>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</si>
  <si>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</si>
  <si>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</si>
  <si>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</si>
  <si>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</si>
  <si>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</si>
  <si>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</si>
  <si>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</si>
  <si>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</si>
  <si>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</si>
  <si>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</si>
  <si>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</si>
  <si>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</si>
  <si>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</si>
  <si>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</si>
  <si>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</si>
  <si>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</si>
  <si>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</si>
  <si>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</si>
  <si>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</si>
  <si>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</si>
  <si>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</si>
  <si>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</si>
  <si>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</si>
  <si>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</si>
  <si>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</si>
  <si>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</si>
  <si>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</si>
  <si>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</si>
  <si>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</si>
  <si>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</si>
  <si>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</si>
  <si>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</si>
  <si>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</si>
  <si>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</si>
  <si>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</si>
  <si>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</si>
  <si>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</si>
  <si>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</si>
  <si>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</si>
  <si>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</si>
  <si>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</si>
  <si>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</si>
  <si>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</si>
  <si>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</si>
  <si>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</si>
  <si>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</si>
  <si>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</si>
  <si>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</si>
  <si>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</si>
  <si>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</si>
  <si>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</si>
  <si>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</si>
  <si>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</si>
  <si>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</si>
  <si>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</si>
  <si>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</si>
  <si>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</si>
  <si>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</si>
  <si>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</si>
  <si>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</si>
  <si>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</si>
  <si>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</si>
  <si>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</si>
  <si>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</si>
  <si>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</si>
  <si>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</si>
  <si>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</si>
  <si>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</si>
  <si>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</si>
  <si>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</si>
  <si>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</si>
  <si>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</si>
  <si>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</si>
  <si>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</si>
  <si>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</si>
  <si>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</si>
  <si>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</si>
  <si>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</si>
  <si>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</si>
  <si>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</si>
  <si>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</si>
  <si>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</si>
  <si>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</si>
  <si>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</si>
  <si>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</si>
  <si>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</si>
  <si>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</si>
  <si>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</si>
  <si>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</si>
  <si>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</si>
  <si>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</si>
  <si>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</si>
  <si>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</si>
  <si>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</si>
  <si>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</si>
  <si>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</si>
  <si>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</si>
  <si>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</si>
  <si>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</si>
  <si>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</si>
  <si>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</si>
  <si>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</si>
  <si>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</si>
  <si>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</si>
  <si>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</si>
  <si>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</si>
  <si>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</si>
  <si>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</si>
  <si>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</si>
  <si>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</si>
  <si>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</si>
  <si>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</si>
  <si>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</si>
  <si>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</si>
  <si>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</si>
  <si>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</si>
  <si>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</si>
  <si>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</si>
  <si>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</si>
  <si>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</si>
  <si>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</si>
  <si>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</si>
  <si>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</si>
  <si>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</si>
  <si>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</si>
  <si>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</si>
  <si>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</si>
  <si>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</si>
  <si>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</si>
  <si>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</si>
  <si>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</si>
  <si>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</si>
  <si>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</si>
  <si>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</si>
  <si>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</si>
  <si>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</si>
  <si>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</si>
  <si>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</si>
  <si>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</si>
  <si>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</si>
  <si>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</si>
  <si>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</si>
  <si>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</si>
  <si>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</si>
  <si>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</si>
  <si>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</si>
  <si>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</si>
  <si>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</si>
  <si>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</si>
  <si>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</si>
  <si>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</si>
  <si>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</si>
  <si>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</si>
  <si>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</si>
  <si>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</si>
  <si>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</si>
  <si>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</si>
  <si>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</si>
  <si>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</si>
  <si>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</si>
  <si>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</si>
  <si>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</si>
  <si>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</si>
  <si>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</si>
  <si>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</si>
  <si>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</si>
  <si>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</si>
  <si>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</si>
  <si>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</si>
  <si>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</si>
  <si>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</si>
  <si>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</si>
  <si>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</si>
  <si>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</si>
  <si>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</si>
  <si>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</si>
  <si>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</si>
  <si>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</si>
  <si>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</si>
  <si>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</si>
  <si>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</si>
  <si>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</si>
  <si>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</si>
  <si>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</si>
  <si>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</si>
  <si>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</si>
  <si>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</si>
  <si>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</si>
  <si>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</si>
  <si>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</si>
  <si>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</si>
  <si>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</si>
  <si>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</si>
  <si>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</si>
  <si>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</si>
  <si>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</si>
  <si>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</si>
  <si>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</si>
  <si>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</si>
  <si>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</si>
  <si>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</si>
  <si>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</si>
  <si>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</si>
  <si>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</si>
  <si>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</si>
  <si>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</si>
  <si>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</si>
  <si>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</si>
  <si>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</si>
  <si>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</si>
  <si>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</si>
  <si>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</si>
  <si>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</si>
  <si>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</si>
  <si>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</si>
  <si>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</si>
  <si>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</si>
  <si>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</si>
  <si>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</si>
  <si>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</si>
  <si>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</si>
  <si>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</si>
  <si>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</si>
  <si>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</si>
  <si>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</si>
  <si>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</si>
  <si>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</si>
  <si>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</si>
  <si>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</si>
  <si>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</si>
  <si>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</si>
  <si>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</si>
  <si>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</si>
  <si>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</si>
  <si>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</si>
  <si>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</si>
  <si>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</si>
  <si>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</si>
  <si>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</si>
  <si>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</si>
  <si>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</si>
  <si>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</si>
  <si>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</si>
  <si>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</si>
  <si>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</si>
  <si>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</si>
  <si>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</si>
  <si>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</si>
  <si>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</si>
  <si>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</si>
  <si>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</si>
  <si>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</si>
  <si>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</si>
  <si>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</si>
  <si>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</si>
  <si>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</si>
  <si>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</si>
  <si>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</si>
  <si>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</si>
  <si>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</si>
  <si>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</si>
  <si>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</si>
  <si>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</si>
  <si>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</si>
  <si>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</si>
  <si>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</si>
  <si>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</si>
  <si>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</si>
  <si>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</si>
  <si>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</si>
  <si>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</si>
  <si>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</si>
  <si>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</si>
  <si>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</si>
  <si>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</si>
  <si>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</si>
  <si>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</si>
  <si>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</si>
  <si>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</si>
  <si>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</si>
  <si>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</si>
  <si>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</si>
  <si>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</si>
  <si>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</si>
  <si>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</si>
  <si>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</si>
  <si>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</si>
  <si>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</si>
  <si>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</si>
  <si>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</si>
  <si>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</si>
  <si>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</si>
  <si>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</si>
  <si>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</si>
  <si>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</si>
  <si>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</si>
  <si>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</si>
  <si>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</si>
  <si>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</si>
  <si>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</si>
  <si>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</si>
  <si>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</si>
  <si>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</si>
  <si>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</si>
  <si>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</si>
  <si>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</si>
  <si>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</si>
  <si>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</si>
  <si>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</si>
  <si>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</si>
  <si>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</si>
  <si>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</si>
  <si>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</si>
  <si>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</si>
  <si>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</si>
  <si>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</si>
  <si>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</si>
  <si>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</si>
  <si>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</si>
  <si>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</si>
  <si>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</si>
  <si>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</si>
  <si>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</si>
  <si>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</si>
  <si>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</si>
  <si>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</si>
  <si>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</si>
  <si>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</si>
  <si>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</si>
  <si>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</si>
  <si>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</si>
  <si>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</si>
  <si>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</si>
  <si>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</si>
  <si>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</si>
  <si>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</si>
  <si>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</si>
  <si>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</si>
  <si>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</si>
  <si>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</si>
  <si>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</si>
  <si>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</si>
  <si>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</si>
  <si>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</si>
  <si>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</si>
  <si>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</si>
  <si>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</si>
  <si>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</si>
  <si>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</si>
  <si>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</si>
  <si>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</si>
  <si>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</si>
  <si>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</si>
  <si>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</si>
  <si>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</si>
  <si>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</si>
  <si>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</si>
  <si>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</si>
  <si>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</si>
  <si>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</si>
  <si>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</si>
  <si>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</si>
  <si>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</si>
  <si>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</si>
  <si>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</si>
  <si>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</si>
  <si>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</si>
  <si>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</si>
  <si>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</si>
  <si>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</si>
  <si>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</si>
  <si>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</si>
  <si>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</si>
  <si>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</si>
  <si>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</si>
  <si>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</si>
  <si>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</si>
  <si>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</si>
  <si>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</si>
  <si>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</si>
  <si>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</si>
  <si>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</si>
  <si>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</si>
  <si>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</si>
  <si>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</si>
  <si>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</si>
  <si>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</si>
  <si>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</si>
  <si>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</si>
  <si>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</si>
  <si>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</si>
  <si>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</si>
  <si>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</si>
  <si>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</si>
  <si>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</si>
  <si>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</si>
  <si>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</si>
  <si>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</si>
  <si>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</si>
  <si>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</si>
  <si>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</si>
  <si>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</si>
  <si>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</si>
  <si>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</si>
  <si>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</si>
  <si>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</si>
  <si>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</si>
  <si>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</si>
  <si>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</si>
  <si>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</si>
  <si>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</si>
  <si>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</si>
  <si>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</si>
  <si>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</si>
  <si>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</si>
  <si>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</si>
  <si>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</si>
  <si>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</si>
  <si>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</si>
  <si>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</si>
  <si>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</si>
  <si>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</si>
  <si>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</si>
  <si>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</si>
  <si>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</si>
  <si>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</si>
  <si>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</si>
  <si>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</si>
  <si>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</si>
  <si>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</si>
  <si>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</si>
  <si>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</si>
  <si>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</si>
  <si>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</si>
  <si>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</si>
  <si>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</si>
  <si>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</si>
  <si>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</si>
  <si>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</si>
  <si>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</si>
  <si>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</si>
  <si>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</si>
  <si>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</si>
  <si>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</si>
  <si>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</si>
  <si>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</si>
  <si>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</si>
  <si>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</si>
  <si>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</si>
  <si>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</si>
  <si>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</si>
  <si>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</si>
  <si>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</si>
  <si>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</si>
  <si>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</si>
  <si>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</si>
  <si>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</si>
  <si>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</si>
  <si>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</si>
  <si>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</si>
  <si>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</si>
  <si>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</si>
  <si>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</si>
  <si>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</si>
  <si>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</si>
  <si>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</si>
  <si>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</si>
  <si>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</si>
  <si>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</si>
  <si>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</si>
  <si>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</si>
  <si>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</si>
  <si>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</si>
  <si>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</si>
  <si>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</si>
  <si>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</si>
  <si>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</si>
  <si>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</si>
  <si>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</si>
  <si>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</si>
  <si>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</si>
  <si>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</si>
  <si>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</si>
  <si>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</si>
  <si>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</si>
  <si>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</si>
  <si>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</si>
  <si>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</si>
  <si>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</si>
  <si>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</si>
  <si>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</si>
  <si>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</si>
  <si>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</si>
  <si>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</si>
  <si>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</si>
  <si>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</si>
  <si>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</si>
  <si>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</si>
  <si>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</si>
  <si>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</si>
  <si>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</si>
  <si>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</si>
  <si>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</si>
  <si>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</si>
  <si>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</si>
  <si>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</si>
  <si>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</si>
  <si>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</si>
  <si>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</si>
  <si>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</si>
  <si>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</si>
  <si>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</si>
  <si>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</si>
  <si>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</si>
  <si>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</si>
  <si>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</si>
  <si>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</si>
  <si>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</si>
  <si>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</si>
  <si>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</si>
  <si>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</si>
  <si>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</si>
  <si>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</si>
  <si>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</si>
  <si>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</si>
  <si>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</si>
  <si>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</si>
  <si>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</si>
  <si>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</si>
  <si>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</si>
  <si>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</si>
  <si>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</si>
  <si>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</si>
  <si>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</si>
  <si>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</si>
  <si>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</si>
  <si>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</si>
  <si>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</si>
  <si>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</si>
  <si>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</si>
  <si>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</si>
  <si>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</si>
  <si>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</si>
  <si>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</si>
  <si>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</si>
  <si>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</si>
  <si>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</si>
  <si>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</si>
  <si>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</si>
  <si>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</si>
  <si>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</si>
  <si>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</si>
  <si>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</si>
  <si>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</si>
  <si>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</si>
  <si>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</si>
  <si>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</si>
  <si>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</si>
  <si>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</si>
  <si>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</si>
  <si>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</si>
  <si>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</si>
  <si>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</si>
  <si>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</si>
  <si>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</si>
  <si>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</si>
  <si>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</si>
  <si>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</si>
  <si>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</si>
  <si>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</si>
  <si>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</si>
  <si>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</si>
  <si>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</si>
  <si>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</si>
  <si>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</si>
  <si>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</si>
  <si>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</si>
  <si>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</si>
  <si>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</si>
  <si>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</si>
  <si>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</si>
  <si>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</si>
  <si>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</si>
  <si>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</si>
  <si>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</si>
  <si>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</si>
  <si>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</si>
  <si>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</si>
  <si>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</si>
  <si>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</si>
  <si>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</si>
  <si>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</si>
  <si>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</si>
  <si>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</si>
  <si>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</si>
  <si>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</si>
  <si>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</si>
  <si>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</si>
  <si>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</si>
  <si>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</si>
  <si>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</si>
  <si>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</si>
  <si>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</si>
  <si>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</si>
  <si>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</si>
  <si>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</si>
  <si>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</si>
  <si>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</si>
  <si>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</si>
  <si>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</si>
  <si>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</si>
  <si>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</si>
  <si>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</si>
  <si>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</si>
  <si>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</si>
  <si>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</si>
  <si>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</si>
  <si>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</si>
  <si>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</si>
  <si>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</si>
  <si>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</si>
  <si>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</si>
  <si>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</si>
  <si>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</si>
  <si>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</si>
  <si>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</si>
  <si>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</si>
  <si>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</si>
  <si>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</si>
  <si>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</si>
  <si>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</si>
  <si>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</si>
  <si>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</si>
  <si>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</si>
  <si>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</si>
  <si>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</si>
  <si>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</si>
  <si>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</si>
  <si>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</si>
  <si>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</si>
  <si>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</si>
  <si>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</si>
  <si>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</si>
  <si>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</si>
  <si>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</si>
  <si>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</si>
  <si>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</si>
  <si>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</si>
  <si>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</si>
  <si>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</si>
  <si>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</si>
  <si>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</si>
  <si>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</si>
  <si>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</si>
  <si>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</si>
  <si>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</si>
  <si>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</si>
  <si>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</si>
  <si>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</si>
  <si>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</si>
  <si>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</si>
  <si>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</si>
  <si>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</si>
  <si>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</si>
  <si>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</si>
  <si>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</si>
  <si>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</si>
  <si>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</si>
  <si>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</si>
  <si>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</si>
  <si>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</si>
  <si>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</si>
  <si>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</si>
  <si>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</si>
  <si>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</si>
  <si>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</si>
  <si>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</si>
  <si>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</si>
  <si>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</si>
  <si>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</si>
  <si>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</si>
  <si>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</si>
  <si>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</si>
  <si>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</si>
  <si>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</si>
  <si>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</si>
  <si>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</si>
  <si>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</si>
  <si>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</si>
  <si>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</si>
  <si>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</si>
  <si>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</si>
  <si>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</si>
  <si>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</si>
  <si>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</si>
  <si>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</si>
  <si>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</si>
  <si>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</si>
  <si>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</si>
  <si>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</si>
  <si>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</si>
  <si>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</si>
  <si>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</si>
  <si>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</si>
  <si>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</si>
  <si>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</si>
  <si>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</si>
  <si>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</si>
  <si>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</si>
  <si>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</si>
  <si>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</si>
  <si>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</si>
  <si>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</si>
  <si>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</si>
  <si>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</si>
  <si>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</si>
  <si>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</si>
  <si>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</si>
  <si>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</si>
  <si>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</si>
  <si>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</si>
  <si>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</si>
  <si>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</si>
  <si>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</si>
  <si>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</si>
  <si>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</si>
  <si>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</si>
  <si>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</si>
  <si>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</si>
  <si>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</si>
  <si>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</si>
  <si>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</si>
  <si>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</si>
  <si>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</si>
  <si>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</si>
  <si>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</si>
  <si>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</si>
  <si>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</si>
  <si>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</si>
  <si>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</si>
  <si>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</si>
  <si>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</si>
  <si>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</si>
  <si>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</si>
  <si>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</si>
  <si>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</si>
  <si>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</si>
  <si>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</si>
  <si>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</si>
  <si>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</si>
  <si>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</si>
  <si>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</si>
  <si>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</si>
  <si>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</si>
  <si>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</si>
  <si>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</si>
  <si>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</si>
  <si>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</si>
  <si>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</si>
  <si>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</si>
  <si>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</si>
  <si>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</si>
  <si>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</si>
  <si>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</si>
  <si>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</si>
  <si>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</si>
  <si>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</si>
  <si>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</si>
  <si>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</si>
  <si>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</si>
  <si>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</si>
  <si>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</si>
  <si>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</si>
  <si>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</si>
  <si>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</si>
  <si>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</si>
  <si>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</si>
  <si>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</si>
  <si>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</si>
  <si>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</si>
  <si>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</si>
  <si>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</si>
  <si>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</si>
  <si>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</si>
  <si>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</si>
  <si>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</si>
  <si>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</si>
  <si>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</si>
  <si>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</si>
  <si>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</si>
  <si>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</si>
  <si>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</si>
  <si>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</si>
  <si>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</si>
  <si>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</si>
  <si>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</si>
  <si>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</si>
  <si>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</si>
  <si>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</si>
  <si>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</si>
  <si>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</si>
  <si>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</si>
  <si>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</si>
  <si>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</si>
  <si>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</si>
  <si>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</si>
  <si>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</si>
  <si>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</si>
  <si>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</si>
  <si>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</si>
  <si>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</si>
  <si>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</si>
  <si>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</si>
  <si>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</si>
  <si>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</si>
  <si>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</si>
  <si>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</si>
  <si>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</si>
  <si>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</si>
  <si>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</si>
  <si>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</si>
  <si>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</si>
  <si>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</si>
  <si>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</si>
  <si>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</si>
  <si>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</si>
  <si>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</si>
  <si>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</si>
  <si>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</si>
  <si>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</si>
  <si>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</si>
  <si>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</si>
  <si>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</si>
  <si>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</si>
  <si>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</si>
  <si>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</si>
  <si>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</si>
  <si>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</si>
  <si>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</si>
  <si>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</si>
  <si>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</si>
  <si>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</si>
  <si>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</si>
  <si>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</si>
  <si>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</si>
  <si>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</si>
  <si>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</si>
  <si>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</si>
  <si>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</si>
  <si>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</si>
  <si>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</si>
  <si>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</si>
  <si>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</si>
  <si>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</si>
  <si>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</si>
  <si>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</si>
  <si>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</si>
  <si>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</si>
  <si>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</si>
  <si>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</si>
  <si>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</si>
  <si>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</si>
  <si>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</si>
  <si>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</si>
  <si>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</si>
  <si>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</si>
  <si>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</si>
  <si>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</si>
  <si>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</si>
  <si>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</si>
  <si>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</si>
  <si>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</si>
  <si>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</si>
  <si>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</si>
  <si>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</si>
  <si>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</si>
  <si>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</si>
  <si>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</si>
  <si>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</si>
  <si>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</si>
  <si>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</si>
  <si>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</si>
  <si>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</si>
  <si>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</si>
  <si>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</si>
  <si>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</si>
  <si>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</si>
  <si>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</si>
  <si>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</si>
  <si>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</si>
  <si>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</si>
  <si>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</si>
  <si>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</si>
  <si>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</si>
  <si>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</si>
  <si>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</si>
  <si>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</si>
  <si>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</si>
  <si>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</si>
  <si>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</si>
  <si>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</si>
  <si>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</si>
  <si>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</si>
  <si>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</si>
  <si>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</si>
  <si>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</si>
  <si>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</si>
  <si>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</si>
  <si>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</si>
  <si>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</si>
  <si>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</si>
  <si>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</si>
  <si>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</si>
  <si>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</si>
  <si>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</si>
  <si>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</si>
  <si>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</si>
  <si>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</si>
  <si>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</si>
  <si>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</si>
  <si>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</si>
  <si>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</si>
  <si>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</si>
  <si>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</si>
  <si>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</si>
  <si>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</si>
  <si>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</si>
  <si>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</si>
  <si>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</si>
  <si>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</si>
  <si>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</si>
  <si>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</si>
  <si>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</si>
  <si>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</si>
  <si>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</si>
  <si>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</si>
  <si>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</si>
  <si>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</si>
  <si>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</si>
  <si>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</si>
  <si>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</si>
  <si>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</si>
  <si>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</si>
  <si>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</si>
  <si>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</si>
  <si>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</si>
  <si>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</si>
  <si>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</si>
  <si>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</si>
  <si>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</si>
  <si>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</si>
  <si>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</si>
  <si>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</si>
  <si>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</si>
  <si>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</si>
  <si>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</si>
  <si>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</si>
  <si>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</si>
  <si>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</si>
  <si>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</si>
  <si>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</si>
  <si>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</si>
  <si>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</si>
  <si>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</si>
  <si>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</si>
  <si>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</si>
  <si>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</si>
  <si>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</si>
  <si>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</si>
  <si>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</si>
  <si>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</si>
  <si>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</si>
  <si>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</si>
  <si>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</si>
  <si>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</si>
  <si>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</si>
  <si>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</si>
  <si>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</si>
  <si>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</si>
  <si>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</si>
  <si>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</si>
  <si>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</si>
  <si>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</si>
  <si>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</si>
  <si>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</si>
  <si>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</si>
  <si>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</si>
  <si>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</si>
  <si>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</si>
  <si>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</si>
  <si>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</si>
  <si>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</si>
  <si>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</si>
  <si>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</si>
  <si>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</si>
  <si>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</si>
  <si>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</si>
  <si>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</si>
  <si>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</si>
  <si>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</si>
  <si>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</si>
  <si>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</si>
  <si>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</si>
  <si>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</si>
  <si>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</si>
  <si>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</si>
  <si>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</si>
  <si>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</si>
  <si>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</si>
  <si>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</si>
  <si>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</si>
  <si>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</si>
  <si>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</si>
  <si>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</si>
  <si>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</si>
  <si>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</si>
  <si>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</si>
  <si>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</si>
  <si>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</si>
  <si>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</si>
  <si>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</si>
  <si>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</si>
  <si>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</si>
  <si>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</si>
  <si>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</si>
  <si>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</si>
  <si>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</si>
  <si>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</si>
  <si>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</si>
  <si>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</si>
  <si>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</si>
  <si>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</si>
  <si>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</si>
  <si>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</si>
  <si>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</si>
  <si>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</si>
  <si>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</si>
  <si>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</si>
  <si>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</si>
  <si>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</si>
  <si>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</si>
  <si>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</si>
  <si>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</si>
  <si>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</si>
  <si>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</si>
  <si>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</si>
  <si>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</si>
  <si>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</si>
  <si>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</si>
  <si>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</si>
  <si>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</si>
  <si>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</si>
  <si>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</si>
  <si>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</si>
  <si>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</si>
  <si>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</si>
  <si>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</si>
  <si>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</si>
  <si>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</si>
  <si>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</si>
  <si>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</si>
  <si>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</si>
  <si>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</si>
  <si>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</si>
  <si>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</si>
  <si>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</si>
  <si>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</si>
  <si>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</si>
  <si>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</si>
  <si>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</si>
  <si>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</si>
  <si>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</si>
  <si>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</si>
  <si>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</si>
  <si>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</si>
  <si>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</si>
  <si>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</si>
  <si>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</si>
  <si>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</si>
  <si>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</si>
  <si>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</si>
  <si>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</si>
  <si>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</si>
  <si>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</si>
  <si>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</si>
  <si>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</si>
  <si>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</si>
  <si>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</si>
  <si>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</si>
  <si>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</si>
  <si>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</si>
  <si>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</si>
  <si>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</si>
  <si>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</si>
  <si>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</si>
  <si>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</si>
  <si>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</si>
  <si>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</si>
  <si>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</si>
  <si>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</si>
  <si>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</si>
  <si>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</si>
  <si>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</si>
  <si>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</si>
  <si>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</si>
  <si>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</si>
  <si>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</si>
  <si>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</si>
  <si>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</si>
  <si>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</si>
  <si>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</si>
  <si>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</si>
  <si>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</si>
  <si>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</si>
  <si>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</si>
  <si>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</si>
  <si>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</si>
  <si>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</si>
  <si>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</si>
  <si>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</si>
  <si>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</si>
  <si>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</si>
  <si>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</si>
  <si>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</si>
  <si>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</si>
  <si>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</si>
  <si>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</si>
  <si>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</si>
  <si>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</si>
  <si>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</si>
  <si>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</si>
  <si>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</si>
  <si>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</si>
  <si>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</si>
  <si>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</si>
  <si>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</si>
  <si>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</si>
  <si>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</si>
  <si>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</si>
  <si>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</si>
  <si>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</si>
  <si>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</si>
  <si>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</si>
  <si>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</si>
  <si>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</si>
  <si>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</si>
  <si>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</si>
  <si>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</si>
  <si>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</si>
  <si>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</si>
  <si>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</si>
  <si>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</si>
  <si>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</si>
  <si>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</si>
  <si>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</si>
  <si>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</si>
  <si>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</si>
  <si>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</si>
  <si>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</si>
  <si>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</si>
  <si>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</si>
  <si>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</si>
  <si>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</si>
  <si>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</si>
  <si>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</si>
  <si>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</si>
  <si>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</si>
  <si>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</si>
  <si>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</si>
  <si>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</si>
  <si>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</si>
  <si>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</si>
  <si>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</si>
  <si>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</si>
  <si>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</si>
  <si>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</si>
  <si>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</si>
  <si>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</si>
  <si>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</si>
  <si>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</si>
  <si>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</si>
  <si>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</si>
  <si>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</si>
  <si>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</si>
  <si>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</si>
  <si>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</si>
  <si>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</si>
  <si>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</si>
  <si>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</si>
  <si>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</si>
  <si>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</si>
  <si>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</si>
  <si>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</si>
  <si>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</si>
  <si>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</si>
  <si>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</si>
  <si>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</si>
  <si>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</si>
  <si>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</si>
  <si>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</si>
  <si>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</si>
  <si>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</si>
  <si>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</si>
  <si>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</si>
  <si>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</si>
  <si>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</si>
  <si>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</si>
  <si>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</si>
  <si>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</si>
  <si>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</si>
  <si>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</si>
  <si>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</si>
  <si>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</si>
  <si>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</si>
  <si>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</si>
  <si>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</si>
  <si>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</si>
  <si>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</si>
  <si>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</si>
  <si>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</si>
  <si>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</si>
  <si>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</si>
  <si>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</si>
  <si>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</si>
  <si>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</si>
  <si>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</si>
  <si>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</si>
  <si>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</si>
  <si>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</si>
  <si>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</si>
  <si>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</si>
  <si>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</si>
  <si>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</si>
  <si>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</si>
  <si>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</si>
  <si>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</si>
  <si>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</si>
  <si>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</si>
  <si>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</si>
  <si>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</si>
  <si>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</si>
  <si>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</si>
  <si>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</si>
  <si>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</si>
  <si>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</si>
  <si>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</si>
  <si>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</si>
  <si>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</si>
  <si>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</si>
  <si>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</si>
  <si>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</si>
  <si>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</si>
  <si>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</si>
  <si>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</si>
  <si>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</si>
  <si>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</si>
  <si>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</si>
  <si>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</si>
  <si>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</si>
  <si>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</si>
  <si>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</si>
  <si>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</si>
  <si>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</si>
  <si>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</si>
  <si>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</si>
  <si>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</si>
  <si>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</si>
  <si>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</si>
  <si>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</si>
  <si>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</si>
  <si>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</si>
  <si>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</si>
  <si>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</si>
  <si>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</si>
  <si>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</si>
  <si>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</si>
  <si>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</si>
  <si>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</si>
  <si>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</si>
  <si>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</si>
  <si>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</si>
  <si>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</si>
  <si>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</si>
  <si>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</si>
  <si>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</si>
  <si>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</si>
  <si>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</si>
  <si>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</si>
  <si>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</si>
  <si>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</si>
  <si>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</si>
  <si>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</si>
  <si>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</si>
  <si>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</si>
  <si>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</si>
  <si>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</si>
  <si>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</si>
  <si>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</si>
  <si>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</si>
  <si>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</si>
  <si>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</si>
  <si>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</si>
  <si>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</si>
  <si>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</si>
  <si>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</si>
  <si>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</si>
  <si>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</si>
  <si>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</si>
  <si>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</si>
  <si>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</si>
  <si>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</si>
  <si>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</si>
  <si>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</si>
  <si>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</si>
  <si>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</si>
  <si>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</si>
  <si>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</si>
  <si>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</si>
  <si>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</si>
  <si>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</si>
  <si>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</si>
  <si>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</si>
  <si>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</si>
  <si>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</si>
  <si>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</si>
  <si>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</si>
  <si>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</si>
  <si>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</si>
  <si>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</si>
  <si>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</si>
  <si>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</si>
  <si>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</si>
  <si>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</si>
  <si>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</si>
  <si>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</si>
  <si>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</si>
  <si>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</si>
  <si>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</si>
  <si>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</si>
  <si>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</si>
  <si>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</si>
  <si>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</si>
  <si>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</si>
  <si>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</si>
  <si>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</si>
  <si>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</si>
  <si>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</si>
  <si>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</si>
  <si>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</si>
  <si>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</si>
  <si>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</si>
  <si>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</si>
  <si>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</si>
  <si>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</si>
  <si>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</si>
  <si>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</si>
  <si>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</si>
  <si>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</si>
  <si>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</si>
  <si>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</si>
  <si>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</si>
  <si>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</si>
  <si>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</si>
  <si>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</si>
  <si>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</si>
  <si>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</si>
  <si>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</si>
  <si>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</si>
  <si>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</si>
  <si>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</si>
  <si>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</si>
  <si>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</si>
  <si>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</si>
  <si>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</si>
  <si>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</si>
  <si>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</si>
  <si>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</si>
  <si>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</si>
  <si>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</si>
  <si>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</si>
  <si>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</si>
  <si>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</si>
  <si>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</si>
  <si>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</si>
  <si>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</si>
  <si>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</si>
  <si>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</si>
  <si>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</si>
  <si>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</si>
  <si>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</si>
  <si>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</si>
  <si>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</si>
  <si>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</si>
  <si>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</si>
  <si>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</si>
  <si>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</si>
  <si>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</si>
  <si>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</si>
  <si>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</si>
  <si>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</si>
  <si>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</si>
  <si>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</si>
  <si>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</si>
  <si>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</si>
  <si>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</si>
  <si>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</si>
  <si>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</si>
  <si>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</si>
  <si>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</si>
  <si>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</si>
  <si>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</si>
  <si>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</si>
  <si>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</si>
  <si>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</si>
  <si>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</si>
  <si>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</si>
  <si>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</si>
  <si>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</si>
  <si>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</si>
  <si>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</si>
  <si>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</si>
  <si>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</si>
  <si>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</si>
  <si>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</si>
  <si>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</si>
  <si>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</si>
  <si>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</si>
  <si>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</si>
  <si>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</si>
  <si>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</si>
  <si>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</si>
  <si>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</si>
  <si>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</si>
  <si>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</si>
  <si>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</si>
  <si>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</si>
  <si>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</si>
  <si>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</si>
  <si>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</si>
  <si>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</si>
  <si>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</si>
  <si>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</si>
  <si>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</si>
  <si>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</si>
  <si>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</si>
  <si>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</si>
  <si>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</si>
  <si>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</si>
  <si>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</si>
  <si>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</si>
  <si>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</si>
  <si>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</si>
  <si>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</si>
  <si>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</si>
  <si>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</si>
  <si>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</si>
  <si>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</si>
  <si>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</si>
  <si>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</si>
  <si>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</si>
  <si>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</si>
  <si>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</si>
  <si>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</si>
  <si>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</si>
  <si>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</si>
  <si>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</si>
  <si>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</si>
  <si>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</si>
  <si>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</si>
  <si>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</si>
  <si>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</si>
  <si>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</si>
  <si>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</si>
  <si>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</si>
  <si>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</si>
  <si>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</si>
  <si>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</si>
  <si>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</si>
  <si>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</si>
  <si>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</si>
  <si>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</si>
  <si>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</si>
  <si>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</si>
  <si>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</si>
  <si>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</si>
  <si>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</si>
  <si>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</si>
  <si>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</si>
  <si>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</si>
  <si>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</si>
  <si>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</si>
  <si>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</si>
  <si>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</si>
  <si>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</si>
  <si>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</si>
  <si>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</si>
  <si>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</si>
  <si>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</si>
  <si>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</si>
  <si>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</si>
  <si>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</si>
  <si>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</si>
  <si>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</si>
  <si>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</si>
  <si>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</si>
  <si>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</si>
  <si>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</si>
  <si>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</si>
  <si>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</si>
  <si>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</si>
  <si>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</si>
  <si>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</si>
  <si>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</si>
  <si>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</si>
  <si>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</si>
  <si>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</si>
  <si>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</si>
  <si>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</si>
  <si>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</si>
  <si>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</si>
  <si>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</si>
  <si>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</si>
  <si>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</si>
  <si>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</si>
  <si>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</si>
  <si>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</si>
  <si>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</si>
  <si>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</si>
  <si>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</si>
  <si>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</si>
  <si>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</si>
  <si>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</si>
  <si>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</si>
  <si>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</si>
  <si>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</si>
  <si>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</si>
  <si>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</si>
  <si>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</si>
  <si>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</si>
  <si>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</si>
  <si>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</si>
  <si>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</si>
  <si>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</si>
  <si>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</si>
  <si>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</si>
  <si>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</si>
  <si>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</si>
  <si>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</si>
  <si>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</si>
  <si>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</si>
  <si>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</si>
  <si>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</si>
  <si>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</si>
  <si>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</si>
  <si>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</si>
  <si>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</si>
  <si>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</si>
  <si>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</si>
  <si>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</si>
  <si>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</si>
  <si>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</si>
  <si>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</si>
  <si>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</si>
  <si>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</si>
  <si>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</si>
  <si>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</si>
  <si>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</si>
  <si>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</si>
  <si>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</si>
  <si>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</si>
  <si>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</si>
  <si>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</si>
  <si>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</si>
  <si>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</si>
  <si>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</si>
  <si>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</si>
  <si>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</si>
  <si>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</si>
  <si>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</si>
  <si>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</si>
  <si>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</si>
  <si>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</si>
  <si>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</si>
  <si>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</si>
  <si>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</si>
  <si>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</si>
  <si>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</si>
  <si>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</si>
  <si>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</si>
  <si>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</si>
  <si>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</si>
  <si>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</si>
  <si>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</si>
  <si>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</si>
  <si>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</si>
  <si>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</si>
  <si>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</si>
  <si>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</si>
  <si>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</si>
  <si>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</si>
  <si>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</si>
  <si>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</si>
  <si>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</si>
  <si>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</si>
  <si>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</si>
  <si>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</si>
  <si>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</si>
  <si>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</si>
  <si>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</si>
  <si>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</si>
  <si>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</si>
  <si>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</si>
  <si>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</si>
  <si>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</si>
  <si>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</si>
  <si>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</si>
  <si>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</si>
  <si>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</si>
  <si>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</si>
  <si>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</si>
  <si>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</si>
  <si>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</si>
  <si>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</si>
  <si>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</si>
  <si>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</si>
  <si>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</si>
  <si>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</si>
  <si>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</si>
  <si>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</si>
  <si>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</si>
  <si>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</si>
  <si>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</si>
  <si>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</si>
  <si>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</si>
  <si>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</si>
  <si>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</si>
  <si>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</si>
  <si>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</si>
  <si>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</si>
  <si>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</si>
  <si>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</si>
  <si>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</si>
  <si>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</si>
  <si>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</si>
  <si>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</si>
  <si>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</si>
  <si>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</si>
  <si>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</si>
  <si>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</si>
  <si>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</si>
  <si>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</si>
  <si>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</si>
  <si>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</si>
  <si>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</si>
  <si>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</si>
  <si>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</si>
  <si>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</si>
  <si>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</si>
  <si>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</si>
  <si>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</si>
  <si>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</si>
  <si>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</si>
  <si>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</si>
  <si>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</si>
  <si>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</si>
  <si>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</si>
  <si>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</si>
  <si>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</si>
  <si>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</si>
  <si>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</si>
  <si>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</si>
  <si>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</si>
  <si>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</si>
  <si>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</si>
  <si>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</si>
  <si>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</si>
  <si>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</si>
  <si>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</si>
  <si>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</si>
  <si>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</si>
  <si>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</si>
  <si>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</si>
  <si>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</si>
  <si>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</si>
  <si>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</si>
  <si>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</si>
  <si>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</si>
  <si>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</si>
  <si>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</si>
  <si>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</si>
  <si>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</si>
  <si>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</si>
  <si>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</si>
  <si>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</si>
  <si>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</si>
  <si>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</si>
  <si>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</si>
  <si>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</si>
  <si>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</si>
  <si>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</si>
  <si>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</si>
  <si>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</si>
  <si>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</si>
  <si>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</si>
  <si>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</si>
  <si>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</si>
  <si>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</si>
  <si>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</si>
  <si>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</si>
  <si>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</si>
  <si>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</si>
  <si>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</si>
  <si>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</si>
  <si>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</si>
  <si>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</si>
  <si>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</si>
  <si>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</si>
  <si>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</si>
  <si>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</si>
  <si>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</si>
  <si>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</si>
  <si>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</si>
  <si>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</si>
  <si>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</si>
  <si>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</si>
  <si>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</si>
  <si>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</si>
  <si>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</si>
  <si>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</si>
  <si>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</si>
  <si>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</si>
  <si>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</si>
  <si>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</si>
  <si>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</si>
  <si>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</si>
  <si>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</si>
  <si>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</si>
  <si>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</si>
  <si>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</si>
  <si>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</si>
  <si>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</si>
  <si>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</si>
  <si>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</si>
  <si>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</si>
  <si>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</si>
  <si>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</si>
  <si>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</si>
  <si>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</si>
  <si>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</si>
  <si>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</si>
  <si>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</si>
  <si>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</si>
  <si>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</si>
  <si>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</si>
  <si>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</si>
  <si>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</si>
  <si>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</si>
  <si>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</si>
  <si>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</si>
  <si>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</si>
  <si>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</si>
  <si>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</si>
  <si>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</si>
  <si>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</si>
  <si>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</si>
  <si>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</si>
  <si>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</si>
  <si>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</si>
  <si>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</si>
  <si>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</si>
  <si>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</si>
  <si>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</si>
  <si>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</si>
  <si>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</si>
  <si>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</si>
  <si>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</si>
  <si>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</si>
  <si>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</si>
  <si>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</si>
  <si>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</si>
  <si>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</si>
  <si>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</si>
  <si>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</si>
  <si>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</si>
  <si>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</si>
  <si>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</si>
  <si>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</si>
  <si>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</si>
  <si>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</si>
  <si>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</si>
  <si>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</si>
  <si>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</si>
  <si>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</si>
  <si>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</si>
  <si>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</si>
  <si>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</si>
  <si>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</si>
  <si>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</si>
  <si>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</si>
  <si>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</si>
  <si>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</si>
  <si>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</si>
  <si>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</si>
  <si>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</si>
  <si>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</si>
  <si>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</si>
  <si>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</si>
  <si>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</si>
  <si>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</si>
  <si>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</si>
  <si>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</si>
  <si>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</si>
  <si>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</si>
  <si>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</si>
  <si>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</si>
  <si>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</si>
  <si>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</si>
  <si>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</si>
  <si>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</si>
  <si>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</si>
  <si>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</si>
  <si>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</si>
  <si>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</si>
  <si>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</si>
  <si>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</si>
  <si>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</si>
  <si>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</si>
  <si>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</si>
  <si>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</si>
  <si>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</si>
  <si>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</si>
  <si>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</si>
  <si>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</si>
  <si>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</si>
  <si>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</si>
  <si>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</si>
  <si>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</si>
  <si>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</si>
  <si>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</si>
  <si>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</si>
  <si>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</si>
  <si>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</si>
  <si>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</si>
  <si>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</si>
  <si>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</si>
  <si>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</si>
  <si>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</si>
  <si>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</si>
  <si>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</si>
  <si>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</si>
  <si>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</si>
  <si>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</si>
  <si>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</si>
  <si>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</si>
  <si>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</si>
  <si>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</si>
  <si>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</si>
  <si>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</si>
  <si>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</si>
  <si>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</si>
  <si>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</si>
  <si>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</si>
  <si>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</si>
  <si>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</si>
  <si>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</si>
  <si>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</si>
  <si>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</si>
  <si>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</si>
  <si>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</si>
  <si>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</si>
  <si>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</si>
  <si>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</si>
  <si>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</si>
  <si>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</si>
  <si>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</si>
  <si>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</si>
  <si>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</si>
  <si>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</si>
  <si>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</si>
  <si>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</si>
  <si>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</si>
  <si>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</si>
  <si>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</si>
  <si>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</si>
  <si>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</si>
  <si>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</si>
  <si>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</si>
  <si>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</si>
  <si>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</si>
  <si>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</si>
  <si>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</si>
  <si>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</si>
  <si>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</si>
  <si>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</si>
  <si>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</si>
  <si>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</si>
  <si>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</si>
  <si>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</si>
  <si>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</si>
  <si>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</si>
  <si>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</si>
  <si>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</si>
  <si>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</si>
  <si>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</si>
  <si>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</si>
  <si>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</si>
  <si>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</si>
  <si>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</si>
  <si>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</si>
  <si>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</si>
  <si>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</si>
  <si>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</si>
  <si>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</si>
  <si>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</si>
  <si>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</si>
  <si>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</si>
  <si>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</si>
  <si>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</si>
  <si>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</si>
  <si>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</si>
  <si>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</si>
  <si>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</si>
  <si>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</si>
  <si>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</si>
  <si>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</si>
  <si>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</si>
  <si>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</si>
  <si>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</si>
  <si>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</si>
  <si>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</si>
  <si>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</si>
  <si>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</si>
  <si>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</si>
  <si>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</si>
  <si>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</si>
  <si>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</si>
  <si>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</si>
  <si>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</si>
  <si>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</si>
  <si>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</si>
  <si>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</si>
  <si>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</si>
  <si>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</si>
  <si>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</si>
  <si>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</si>
  <si>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</si>
  <si>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</si>
  <si>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</si>
  <si>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</si>
  <si>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</si>
  <si>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</si>
  <si>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</si>
  <si>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</si>
  <si>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</si>
  <si>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</si>
  <si>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</si>
  <si>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</si>
  <si>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</si>
  <si>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</si>
  <si>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</si>
  <si>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</si>
  <si>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</si>
  <si>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</si>
  <si>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</si>
  <si>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</si>
  <si>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</si>
  <si>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</si>
  <si>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</si>
  <si>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</si>
  <si>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</si>
  <si>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</si>
  <si>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</si>
  <si>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</si>
  <si>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</si>
  <si>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</si>
  <si>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</si>
  <si>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</si>
  <si>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</si>
  <si>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</si>
  <si>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</si>
  <si>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</si>
  <si>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</si>
  <si>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</si>
  <si>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</si>
  <si>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</si>
  <si>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</si>
  <si>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</si>
  <si>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</si>
  <si>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</si>
  <si>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</si>
  <si>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</si>
  <si>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</si>
  <si>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</si>
  <si>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</si>
  <si>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</si>
  <si>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</si>
  <si>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</si>
  <si>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</si>
  <si>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</si>
  <si>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</si>
  <si>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</si>
  <si>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</si>
  <si>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</si>
  <si>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</si>
  <si>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</si>
  <si>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</si>
  <si>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</si>
  <si>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</si>
  <si>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</si>
  <si>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</si>
  <si>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</si>
  <si>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</si>
  <si>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</si>
  <si>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</si>
  <si>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</si>
  <si>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</si>
  <si>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</si>
  <si>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</si>
  <si>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</si>
  <si>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</si>
  <si>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</si>
  <si>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</si>
  <si>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</si>
  <si>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</si>
  <si>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</si>
  <si>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</si>
  <si>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</si>
  <si>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</si>
  <si>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</si>
  <si>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</si>
  <si>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</si>
  <si>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</si>
  <si>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</si>
  <si>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</si>
  <si>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</si>
  <si>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</si>
  <si>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</si>
  <si>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</si>
  <si>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</si>
  <si>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</si>
  <si>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</si>
  <si>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</si>
  <si>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</si>
  <si>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</si>
  <si>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</si>
  <si>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</si>
  <si>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</si>
  <si>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</si>
  <si>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</si>
  <si>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</si>
  <si>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</si>
  <si>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</si>
  <si>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</si>
  <si>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</si>
  <si>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</si>
  <si>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</si>
  <si>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</si>
  <si>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</si>
  <si>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</si>
  <si>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</si>
  <si>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</si>
  <si>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</si>
  <si>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</si>
  <si>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</si>
  <si>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</si>
  <si>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</si>
  <si>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</si>
  <si>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</si>
  <si>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</si>
  <si>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</si>
  <si>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</si>
  <si>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</si>
  <si>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</si>
  <si>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</si>
  <si>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</si>
  <si>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</si>
  <si>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</si>
  <si>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</si>
  <si>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</si>
  <si>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</si>
  <si>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</si>
  <si>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</si>
  <si>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</si>
  <si>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</si>
  <si>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</si>
  <si>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</si>
  <si>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</si>
  <si>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</si>
  <si>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</si>
  <si>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</si>
  <si>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</si>
  <si>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</si>
  <si>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</si>
  <si>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</si>
  <si>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</si>
  <si>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</si>
  <si>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</si>
  <si>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</si>
  <si>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</si>
  <si>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</si>
  <si>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</si>
  <si>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</si>
  <si>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</si>
  <si>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</si>
  <si>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</si>
  <si>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</si>
  <si>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</si>
  <si>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</si>
  <si>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</si>
  <si>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</si>
  <si>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</si>
  <si>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</si>
  <si>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</si>
  <si>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</si>
  <si>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</si>
  <si>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</si>
  <si>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</si>
  <si>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</si>
  <si>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</si>
  <si>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</si>
  <si>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</si>
  <si>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</si>
  <si>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</si>
  <si>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</si>
  <si>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</si>
  <si>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</si>
  <si>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</si>
  <si>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</si>
  <si>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</si>
  <si>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</si>
  <si>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</si>
  <si>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</si>
  <si>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</si>
  <si>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</si>
  <si>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</si>
  <si>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</si>
  <si>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</si>
  <si>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</si>
  <si>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</si>
  <si>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</si>
  <si>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</si>
  <si>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</si>
  <si>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</si>
  <si>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</si>
  <si>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</si>
  <si>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</si>
  <si>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</si>
  <si>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</si>
  <si>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</si>
  <si>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</si>
  <si>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</si>
  <si>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</si>
  <si>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</si>
  <si>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</si>
  <si>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</si>
  <si>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</si>
  <si>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</si>
  <si>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</si>
  <si>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</si>
  <si>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</si>
  <si>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</si>
  <si>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</si>
  <si>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</si>
  <si>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</si>
  <si>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</si>
  <si>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</si>
  <si>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</si>
  <si>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</si>
  <si>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</si>
  <si>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</si>
  <si>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</si>
  <si>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</si>
  <si>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</si>
  <si>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</si>
  <si>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</si>
  <si>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</si>
  <si>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</si>
  <si>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</si>
  <si>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</si>
  <si>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</si>
  <si>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</si>
  <si>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</si>
  <si>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</si>
  <si>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</si>
  <si>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</si>
  <si>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</si>
  <si>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</si>
  <si>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</si>
  <si>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</si>
  <si>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</si>
  <si>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</si>
  <si>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</si>
  <si>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</si>
  <si>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</si>
  <si>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</si>
  <si>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</si>
  <si>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</si>
  <si>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</si>
  <si>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</si>
  <si>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</si>
  <si>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</si>
  <si>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</si>
  <si>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</si>
  <si>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</si>
  <si>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</si>
  <si>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</si>
  <si>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</si>
  <si>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</si>
  <si>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</si>
  <si>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</si>
  <si>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</si>
  <si>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</si>
  <si>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</si>
  <si>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</si>
  <si>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</si>
  <si>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</si>
  <si>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</si>
  <si>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</si>
  <si>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</si>
  <si>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</si>
  <si>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</si>
  <si>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</si>
  <si>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</si>
  <si>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</si>
  <si>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</si>
  <si>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</si>
  <si>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</si>
  <si>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</si>
  <si>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</si>
  <si>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</si>
  <si>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</si>
  <si>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</si>
  <si>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</si>
  <si>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</si>
  <si>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</si>
  <si>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</si>
  <si>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</si>
  <si>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</si>
  <si>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</si>
  <si>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</si>
  <si>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</si>
  <si>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</si>
  <si>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</si>
  <si>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</si>
  <si>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</si>
  <si>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</si>
  <si>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</si>
  <si>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</si>
  <si>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</si>
  <si>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</si>
  <si>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</si>
  <si>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</si>
  <si>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</si>
  <si>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</si>
  <si>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</si>
  <si>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</si>
  <si>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</si>
  <si>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</si>
  <si>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</si>
  <si>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</si>
  <si>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</si>
  <si>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</si>
  <si>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</si>
  <si>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</si>
  <si>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</si>
  <si>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</si>
  <si>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</si>
  <si>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</si>
  <si>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</si>
  <si>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</si>
  <si>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</si>
  <si>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</si>
  <si>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</si>
  <si>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</si>
  <si>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</si>
  <si>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</si>
  <si>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</si>
  <si>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</si>
  <si>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</si>
  <si>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</si>
  <si>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</si>
  <si>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</si>
  <si>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</si>
  <si>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</si>
  <si>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</si>
  <si>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</si>
  <si>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</si>
  <si>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</si>
  <si>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</si>
  <si>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</si>
  <si>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</si>
  <si>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</si>
  <si>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</si>
  <si>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</si>
  <si>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</si>
  <si>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</si>
  <si>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</si>
  <si>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</si>
  <si>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</si>
  <si>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</si>
  <si>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</si>
  <si>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</si>
  <si>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</si>
  <si>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</si>
  <si>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</si>
  <si>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</si>
  <si>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</si>
  <si>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</si>
  <si>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</si>
  <si>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</si>
  <si>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</si>
  <si>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</si>
  <si>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</si>
  <si>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</si>
  <si>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</si>
  <si>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</si>
  <si>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</si>
  <si>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</si>
  <si>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</si>
  <si>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</si>
  <si>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</si>
  <si>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</si>
  <si>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</si>
  <si>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</si>
  <si>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</si>
  <si>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</si>
  <si>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</si>
  <si>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</si>
  <si>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</si>
  <si>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</si>
  <si>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</si>
  <si>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</si>
  <si>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</si>
  <si>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</si>
  <si>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</si>
  <si>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</si>
  <si>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</si>
  <si>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</si>
  <si>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</si>
  <si>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</si>
  <si>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</si>
  <si>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</si>
  <si>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</si>
  <si>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</si>
  <si>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</si>
  <si>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</si>
  <si>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</si>
  <si>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</si>
  <si>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</si>
  <si>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</si>
  <si>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</si>
  <si>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</si>
  <si>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</si>
  <si>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</si>
  <si>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</si>
  <si>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</si>
  <si>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</si>
  <si>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</si>
  <si>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</si>
  <si>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</si>
  <si>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</si>
  <si>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</si>
  <si>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</si>
  <si>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</si>
  <si>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</si>
  <si>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</si>
  <si>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</si>
  <si>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</si>
  <si>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</si>
  <si>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</si>
  <si>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</si>
  <si>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</si>
  <si>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</si>
  <si>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</si>
  <si>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</si>
  <si>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</si>
  <si>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</si>
  <si>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</si>
  <si>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</si>
  <si>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</si>
  <si>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</si>
  <si>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</si>
  <si>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</si>
  <si>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</si>
  <si>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</si>
  <si>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</si>
  <si>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</si>
  <si>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</si>
  <si>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</si>
  <si>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</si>
  <si>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</si>
  <si>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</si>
  <si>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</si>
  <si>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</si>
  <si>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</si>
  <si>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</si>
  <si>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</si>
  <si>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</si>
  <si>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</si>
  <si>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</si>
  <si>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</si>
  <si>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</si>
  <si>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</si>
  <si>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</si>
  <si>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</si>
  <si>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</si>
  <si>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</si>
  <si>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</si>
  <si>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</si>
  <si>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</si>
  <si>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</si>
  <si>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</si>
  <si>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</si>
  <si>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</si>
  <si>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</si>
  <si>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</si>
  <si>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</si>
  <si>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</si>
  <si>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</si>
  <si>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</si>
  <si>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</si>
  <si>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</si>
  <si>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</si>
  <si>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</si>
  <si>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</si>
  <si>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</si>
  <si>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</si>
  <si>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</si>
  <si>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</si>
  <si>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</si>
  <si>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</si>
  <si>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</si>
  <si>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</si>
  <si>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</si>
  <si>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</si>
  <si>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</si>
  <si>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</si>
  <si>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</si>
  <si>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</si>
  <si>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</si>
  <si>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</si>
  <si>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</si>
  <si>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</si>
  <si>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</si>
  <si>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</si>
  <si>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</si>
  <si>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</si>
  <si>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</si>
  <si>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</si>
  <si>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</si>
  <si>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</si>
  <si>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</si>
  <si>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</si>
  <si>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</si>
  <si>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</si>
  <si>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</si>
  <si>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</si>
  <si>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</si>
  <si>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</si>
  <si>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</si>
  <si>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</si>
  <si>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</si>
  <si>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</si>
  <si>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</si>
  <si>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</si>
  <si>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</si>
  <si>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</si>
  <si>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</si>
  <si>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</si>
  <si>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</si>
  <si>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</si>
  <si>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</si>
  <si>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</si>
  <si>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</si>
  <si>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</si>
  <si>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</si>
  <si>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</si>
  <si>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</si>
  <si>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</si>
  <si>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</si>
  <si>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</si>
  <si>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</si>
  <si>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</si>
  <si>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</si>
  <si>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</si>
  <si>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</si>
  <si>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</si>
  <si>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</si>
  <si>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</si>
  <si>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</si>
  <si>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</si>
  <si>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</si>
  <si>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</si>
  <si>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</si>
  <si>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</si>
  <si>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</si>
  <si>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</si>
  <si>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</si>
  <si>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</si>
  <si>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</si>
  <si>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</si>
  <si>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</si>
  <si>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</si>
  <si>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</si>
  <si>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</si>
  <si>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</si>
  <si>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</si>
  <si>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</si>
  <si>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</si>
  <si>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</si>
  <si>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</si>
  <si>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</si>
  <si>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</si>
  <si>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</si>
  <si>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</si>
  <si>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</si>
  <si>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</si>
  <si>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</si>
  <si>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</si>
  <si>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</si>
  <si>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</si>
  <si>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</si>
  <si>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</si>
  <si>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</si>
  <si>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</si>
  <si>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</si>
  <si>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</si>
  <si>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</si>
  <si>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</si>
  <si>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</si>
  <si>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</si>
  <si>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</si>
  <si>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</si>
  <si>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</si>
  <si>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</si>
  <si>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</si>
  <si>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</si>
  <si>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</si>
  <si>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</si>
  <si>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</si>
  <si>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</si>
  <si>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</si>
  <si>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</si>
  <si>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</si>
  <si>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</si>
  <si>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</si>
  <si>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</si>
  <si>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</si>
  <si>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</si>
  <si>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</si>
  <si>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</si>
  <si>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</si>
  <si>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</si>
  <si>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</si>
  <si>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</si>
  <si>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</si>
  <si>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</si>
  <si>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</si>
  <si>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</si>
  <si>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</si>
  <si>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</si>
  <si>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</si>
  <si>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</si>
  <si>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</si>
  <si>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</si>
  <si>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</si>
  <si>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</si>
  <si>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</si>
  <si>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</si>
  <si>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</si>
  <si>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</si>
  <si>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</si>
  <si>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</si>
  <si>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</si>
  <si>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</si>
  <si>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</si>
  <si>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</si>
  <si>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</si>
  <si>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</si>
  <si>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</si>
  <si>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</si>
  <si>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</si>
  <si>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</si>
  <si>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</si>
  <si>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</si>
  <si>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</si>
  <si>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</si>
  <si>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</si>
  <si>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</si>
  <si>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</si>
  <si>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</si>
  <si>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</si>
  <si>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</si>
  <si>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</si>
  <si>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</si>
  <si>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</si>
  <si>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</si>
  <si>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</si>
  <si>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</si>
  <si>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</si>
  <si>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</si>
  <si>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</si>
  <si>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</si>
  <si>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</si>
  <si>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</si>
  <si>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</si>
  <si>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</si>
  <si>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</si>
  <si>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</si>
  <si>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</si>
  <si>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</si>
  <si>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</si>
  <si>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</si>
  <si>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</si>
  <si>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</si>
  <si>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</si>
  <si>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</si>
  <si>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</si>
  <si>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</si>
  <si>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</si>
  <si>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</si>
  <si>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</si>
  <si>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</si>
  <si>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</si>
  <si>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</si>
  <si>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</si>
  <si>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</si>
  <si>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</si>
  <si>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</si>
  <si>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</si>
  <si>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</si>
  <si>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</si>
  <si>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</si>
  <si>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</si>
  <si>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</si>
  <si>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</si>
  <si>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</si>
  <si>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</si>
  <si>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</si>
  <si>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</si>
  <si>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</si>
  <si>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</si>
  <si>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</si>
  <si>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</si>
  <si>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</si>
  <si>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</si>
  <si>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</si>
  <si>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</si>
  <si>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</si>
  <si>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</si>
  <si>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</si>
  <si>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</si>
  <si>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</si>
  <si>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</si>
  <si>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</si>
  <si>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</si>
  <si>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</si>
  <si>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</si>
  <si>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</si>
  <si>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</si>
  <si>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</si>
  <si>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</si>
  <si>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</si>
  <si>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</si>
  <si>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</si>
  <si>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</si>
  <si>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</si>
  <si>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</si>
  <si>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</si>
  <si>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</si>
  <si>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</si>
  <si>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</si>
  <si>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</si>
  <si>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</si>
  <si>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</si>
  <si>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</si>
  <si>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</si>
  <si>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</si>
  <si>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</si>
  <si>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</si>
  <si>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</si>
  <si>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</si>
  <si>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</si>
  <si>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</si>
  <si>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</si>
  <si>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</si>
  <si>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</si>
  <si>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</si>
  <si>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</si>
  <si>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</si>
  <si>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</si>
  <si>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</si>
  <si>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</si>
  <si>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</si>
  <si>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</si>
  <si>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</si>
  <si>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</si>
  <si>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</si>
  <si>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</si>
  <si>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</si>
  <si>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</si>
  <si>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</si>
  <si>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</si>
  <si>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</si>
  <si>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</si>
  <si>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</si>
  <si>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</si>
  <si>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</si>
  <si>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</si>
  <si>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</si>
  <si>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</si>
  <si>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</si>
  <si>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</si>
  <si>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</si>
  <si>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</si>
  <si>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</si>
  <si>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</si>
  <si>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</si>
  <si>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</si>
  <si>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</si>
  <si>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</si>
  <si>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</si>
  <si>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</si>
  <si>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</si>
  <si>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</si>
  <si>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</si>
  <si>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</si>
  <si>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</si>
  <si>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</si>
  <si>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</si>
  <si>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</si>
  <si>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</si>
  <si>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</si>
  <si>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</si>
  <si>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</si>
  <si>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</si>
  <si>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</si>
  <si>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</si>
  <si>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</si>
  <si>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</si>
  <si>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</si>
  <si>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</si>
  <si>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</si>
  <si>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</si>
  <si>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</si>
  <si>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</si>
  <si>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</si>
  <si>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</si>
  <si>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</si>
  <si>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</si>
  <si>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</si>
  <si>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</si>
  <si>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</si>
  <si>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</si>
  <si>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</si>
  <si>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</si>
  <si>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</si>
  <si>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</si>
  <si>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</si>
  <si>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</si>
  <si>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</si>
  <si>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</si>
  <si>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</si>
  <si>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</si>
  <si>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</si>
  <si>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</si>
  <si>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</si>
  <si>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</si>
  <si>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</si>
  <si>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</si>
  <si>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</si>
  <si>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</si>
  <si>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</si>
  <si>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</si>
  <si>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</si>
  <si>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</si>
  <si>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</si>
  <si>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</si>
  <si>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</si>
  <si>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</si>
  <si>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</si>
  <si>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</si>
  <si>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</si>
  <si>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</si>
  <si>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</si>
  <si>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</si>
  <si>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</si>
  <si>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</si>
  <si>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</si>
  <si>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</si>
  <si>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</si>
  <si>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</si>
  <si>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</si>
  <si>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</si>
  <si>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</si>
  <si>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</si>
  <si>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</si>
  <si>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</si>
  <si>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</si>
  <si>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</si>
  <si>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</si>
  <si>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</si>
  <si>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</si>
  <si>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</si>
  <si>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</si>
  <si>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</si>
  <si>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</si>
  <si>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</si>
  <si>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</si>
  <si>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</si>
  <si>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</si>
  <si>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</si>
  <si>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</si>
  <si>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</si>
  <si>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</si>
  <si>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</si>
  <si>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</si>
  <si>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</si>
  <si>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</si>
  <si>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</si>
  <si>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</si>
  <si>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</si>
  <si>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</si>
  <si>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</si>
  <si>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</si>
  <si>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</si>
  <si>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</si>
  <si>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</si>
  <si>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</si>
  <si>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</si>
  <si>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</si>
  <si>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</si>
  <si>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</si>
  <si>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</si>
  <si>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</si>
  <si>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</si>
  <si>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</si>
  <si>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</si>
  <si>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</si>
  <si>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</si>
  <si>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</si>
  <si>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</si>
  <si>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</si>
  <si>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</si>
  <si>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</si>
  <si>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</si>
  <si>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</si>
  <si>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</si>
  <si>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</si>
  <si>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</si>
  <si>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</si>
  <si>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</si>
  <si>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</si>
  <si>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</si>
  <si>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</si>
  <si>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</si>
  <si>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</si>
  <si>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</si>
  <si>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</si>
  <si>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</si>
  <si>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</si>
  <si>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</si>
  <si>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</si>
  <si>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</si>
  <si>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</si>
  <si>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</si>
  <si>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</si>
  <si>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</si>
  <si>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</si>
  <si>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</si>
  <si>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</si>
  <si>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</si>
  <si>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</si>
  <si>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</si>
  <si>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</si>
  <si>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</si>
  <si>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</si>
  <si>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</si>
  <si>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</si>
  <si>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</si>
  <si>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</si>
  <si>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</si>
  <si>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</si>
  <si>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</si>
  <si>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</si>
  <si>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</si>
  <si>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</si>
  <si>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</si>
  <si>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</si>
  <si>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</si>
  <si>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</si>
  <si>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</si>
  <si>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</si>
  <si>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</si>
  <si>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</si>
  <si>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</si>
  <si>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</si>
  <si>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</si>
  <si>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</si>
  <si>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</si>
  <si>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</si>
  <si>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</si>
  <si>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</si>
  <si>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</si>
  <si>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</si>
  <si>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</si>
  <si>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</si>
  <si>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</si>
  <si>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</si>
  <si>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</si>
  <si>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</si>
  <si>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</si>
  <si>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</si>
  <si>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</si>
  <si>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</si>
  <si>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</si>
  <si>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</si>
  <si>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</si>
  <si>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</si>
  <si>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</si>
  <si>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</si>
  <si>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</si>
  <si>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</si>
  <si>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</si>
  <si>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</si>
  <si>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</si>
  <si>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</si>
  <si>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</si>
  <si>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</si>
  <si>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</si>
  <si>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</si>
  <si>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</si>
  <si>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</si>
  <si>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</si>
  <si>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</si>
  <si>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</si>
  <si>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</si>
  <si>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</si>
  <si>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</si>
  <si>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</si>
  <si>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</si>
  <si>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</si>
  <si>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</si>
  <si>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</si>
  <si>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</si>
  <si>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</si>
  <si>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</si>
  <si>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</si>
  <si>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</si>
  <si>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</si>
  <si>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</si>
  <si>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</si>
  <si>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</si>
  <si>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</si>
  <si>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</si>
  <si>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</si>
  <si>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</si>
  <si>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</si>
  <si>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</si>
  <si>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</si>
  <si>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</si>
  <si>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</si>
  <si>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</si>
  <si>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</si>
  <si>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</si>
  <si>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</si>
  <si>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</si>
  <si>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</si>
  <si>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</si>
  <si>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</si>
  <si>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</si>
  <si>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</si>
  <si>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</si>
  <si>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</si>
  <si>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</si>
  <si>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</si>
  <si>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</si>
  <si>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</si>
  <si>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</si>
  <si>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</si>
  <si>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</si>
  <si>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</si>
  <si>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</si>
  <si>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</si>
  <si>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</si>
  <si>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</si>
  <si>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</si>
  <si>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</si>
  <si>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</si>
  <si>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</si>
  <si>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</si>
  <si>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</si>
  <si>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</si>
  <si>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</si>
  <si>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</si>
  <si>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</si>
  <si>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</si>
  <si>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</si>
  <si>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</si>
  <si>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</si>
  <si>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</si>
  <si>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</si>
  <si>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</si>
  <si>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</si>
  <si>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</si>
  <si>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</si>
  <si>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</si>
  <si>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</si>
  <si>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</si>
  <si>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</si>
  <si>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</si>
  <si>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</si>
  <si>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</si>
  <si>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</si>
  <si>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</si>
  <si>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</si>
  <si>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</si>
  <si>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</si>
  <si>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</si>
  <si>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</si>
  <si>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</si>
  <si>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</si>
  <si>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</si>
  <si>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</si>
  <si>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</si>
  <si>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</si>
  <si>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</si>
  <si>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</si>
  <si>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</si>
  <si>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</si>
  <si>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</si>
  <si>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</si>
  <si>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</si>
  <si>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</si>
  <si>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</si>
  <si>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</si>
  <si>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</si>
  <si>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</si>
  <si>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</si>
  <si>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</si>
  <si>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</si>
  <si>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</si>
  <si>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</si>
  <si>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</si>
  <si>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</si>
  <si>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</si>
  <si>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</si>
  <si>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</si>
  <si>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</si>
  <si>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</si>
  <si>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</si>
  <si>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</si>
  <si>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</si>
  <si>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</si>
  <si>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</si>
  <si>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</si>
  <si>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</si>
  <si>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</si>
  <si>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</si>
  <si>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</si>
  <si>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</si>
  <si>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</si>
  <si>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</si>
  <si>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</si>
  <si>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</si>
  <si>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</si>
  <si>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</si>
  <si>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</si>
  <si>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</si>
  <si>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</si>
  <si>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</si>
  <si>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</si>
  <si>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</si>
  <si>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</si>
  <si>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</si>
  <si>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</si>
  <si>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</si>
  <si>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</si>
  <si>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</si>
  <si>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</si>
  <si>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</si>
  <si>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</si>
  <si>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</si>
  <si>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</si>
  <si>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</si>
  <si>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</si>
  <si>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</si>
  <si>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</si>
  <si>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</si>
  <si>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</si>
  <si>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</si>
  <si>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</si>
  <si>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</si>
  <si>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</si>
  <si>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</si>
  <si>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</si>
  <si>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</si>
  <si>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</si>
  <si>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</si>
  <si>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</si>
  <si>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</si>
  <si>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</si>
  <si>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</si>
  <si>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</si>
  <si>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</si>
  <si>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</si>
  <si>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</si>
  <si>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</si>
  <si>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</si>
  <si>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</si>
  <si>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</si>
  <si>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</si>
  <si>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</si>
  <si>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</si>
  <si>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</si>
  <si>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</si>
  <si>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</si>
  <si>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</si>
  <si>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</si>
  <si>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</si>
  <si>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</si>
  <si>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</si>
  <si>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</si>
  <si>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</si>
  <si>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</si>
  <si>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</si>
  <si>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</si>
  <si>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</si>
  <si>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</si>
  <si>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</si>
  <si>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</si>
  <si>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</si>
  <si>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</si>
  <si>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</si>
  <si>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</si>
  <si>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</si>
  <si>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</si>
  <si>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</si>
  <si>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</si>
  <si>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</si>
  <si>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</si>
  <si>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</si>
  <si>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</si>
  <si>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</si>
  <si>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</si>
  <si>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</si>
  <si>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</si>
  <si>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</si>
  <si>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</si>
  <si>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</si>
  <si>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</si>
  <si>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</si>
  <si>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</si>
  <si>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</si>
  <si>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</si>
  <si>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</si>
  <si>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</si>
  <si>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</si>
  <si>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</si>
  <si>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</si>
  <si>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</si>
  <si>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</si>
  <si>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</si>
  <si>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</si>
  <si>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</si>
  <si>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</si>
  <si>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</si>
  <si>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</si>
  <si>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</si>
  <si>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</si>
  <si>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</si>
  <si>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</si>
  <si>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</si>
  <si>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</si>
  <si>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</si>
  <si>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</si>
  <si>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</si>
  <si>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</si>
  <si>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</si>
  <si>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</si>
  <si>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</si>
  <si>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</si>
  <si>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</si>
  <si>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</si>
  <si>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</si>
  <si>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</si>
  <si>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</si>
  <si>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</si>
  <si>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</si>
  <si>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</si>
  <si>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</si>
  <si>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</si>
  <si>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</si>
  <si>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</si>
  <si>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</si>
  <si>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</si>
  <si>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</si>
  <si>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</si>
  <si>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</si>
  <si>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</si>
  <si>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</si>
  <si>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</si>
  <si>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</si>
  <si>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</si>
  <si>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</si>
  <si>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</si>
  <si>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</si>
  <si>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</si>
  <si>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</si>
  <si>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</si>
  <si>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</si>
  <si>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</si>
  <si>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</si>
  <si>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</si>
  <si>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</si>
  <si>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</si>
  <si>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</si>
  <si>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</si>
  <si>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</si>
  <si>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</si>
  <si>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</si>
  <si>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</si>
  <si>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</si>
  <si>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</si>
  <si>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</si>
  <si>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</si>
  <si>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</si>
  <si>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</si>
  <si>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</si>
  <si>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</si>
  <si>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</si>
  <si>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</si>
  <si>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</si>
  <si>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</si>
  <si>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</si>
  <si>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</si>
  <si>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</si>
  <si>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</si>
  <si>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</si>
  <si>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</si>
  <si>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</si>
  <si>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</si>
  <si>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</si>
  <si>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</si>
  <si>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</si>
  <si>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</si>
  <si>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</si>
  <si>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</si>
  <si>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</si>
  <si>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</si>
  <si>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</si>
  <si>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</si>
  <si>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</si>
  <si>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</si>
  <si>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</si>
  <si>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</si>
  <si>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</si>
  <si>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</si>
  <si>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</si>
  <si>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</si>
  <si>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</si>
  <si>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</si>
  <si>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</si>
  <si>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</si>
  <si>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</si>
  <si>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</si>
  <si>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</si>
  <si>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</si>
  <si>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</si>
  <si>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</si>
  <si>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</si>
  <si>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</si>
  <si>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</si>
  <si>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</si>
  <si>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</si>
  <si>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</si>
  <si>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</si>
  <si>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</si>
  <si>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</si>
  <si>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</si>
  <si>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</si>
  <si>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</si>
  <si>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</si>
  <si>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</si>
  <si>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</si>
  <si>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</si>
  <si>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</si>
  <si>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</si>
  <si>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</si>
  <si>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</si>
  <si>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</si>
  <si>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</si>
  <si>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</si>
  <si>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</si>
  <si>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</si>
  <si>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</si>
  <si>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</si>
  <si>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</si>
  <si>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</si>
  <si>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</si>
  <si>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</si>
  <si>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</si>
  <si>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</si>
  <si>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</si>
  <si>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</si>
  <si>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</si>
  <si>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</si>
  <si>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</si>
  <si>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</si>
  <si>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</si>
  <si>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</si>
  <si>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</si>
  <si>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</si>
  <si>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</si>
  <si>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</si>
  <si>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</si>
  <si>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</si>
  <si>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</si>
  <si>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</si>
  <si>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</si>
  <si>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</si>
  <si>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</si>
  <si>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</si>
  <si>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</si>
  <si>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</si>
  <si>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</si>
  <si>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</si>
  <si>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</si>
  <si>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</si>
  <si>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</si>
  <si>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</si>
  <si>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</si>
  <si>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</si>
  <si>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</si>
  <si>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</si>
  <si>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</si>
  <si>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</si>
  <si>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</si>
  <si>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</si>
  <si>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</si>
  <si>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</si>
  <si>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</si>
  <si>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</si>
  <si>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</si>
  <si>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</si>
  <si>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</si>
  <si>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</si>
  <si>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</si>
  <si>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</si>
  <si>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</si>
  <si>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</si>
  <si>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</si>
  <si>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</si>
  <si>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</si>
  <si>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</si>
  <si>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</si>
  <si>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</si>
  <si>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</si>
  <si>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</si>
  <si>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</si>
  <si>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</si>
  <si>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</si>
  <si>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</si>
  <si>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</si>
  <si>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</si>
  <si>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</si>
  <si>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</si>
  <si>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</si>
  <si>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</si>
  <si>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</si>
  <si>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</si>
  <si>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</si>
  <si>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</si>
  <si>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</si>
  <si>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</si>
  <si>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</si>
  <si>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</si>
  <si>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</si>
  <si>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</si>
  <si>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</si>
  <si>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</si>
  <si>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</si>
  <si>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</si>
  <si>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</si>
  <si>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</si>
  <si>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</si>
  <si>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</si>
  <si>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</si>
  <si>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</si>
  <si>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</si>
  <si>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</si>
  <si>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</si>
  <si>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</si>
  <si>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</si>
  <si>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</si>
  <si>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</si>
  <si>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</si>
  <si>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</si>
  <si>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</si>
  <si>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</si>
  <si>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</si>
  <si>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</si>
  <si>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</si>
  <si>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</si>
  <si>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</si>
  <si>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</si>
  <si>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</si>
  <si>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</si>
  <si>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</si>
  <si>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</si>
  <si>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</si>
  <si>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</si>
  <si>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</si>
  <si>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</si>
  <si>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</si>
  <si>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</si>
  <si>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</si>
  <si>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</si>
  <si>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</si>
  <si>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</si>
  <si>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</si>
  <si>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</si>
  <si>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</si>
  <si>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</si>
  <si>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</si>
  <si>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</si>
  <si>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</si>
  <si>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</si>
  <si>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</si>
  <si>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</si>
  <si>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</si>
  <si>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</si>
  <si>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</si>
  <si>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</si>
  <si>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</si>
  <si>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</si>
  <si>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</si>
  <si>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</si>
  <si>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</si>
  <si>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</si>
  <si>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</si>
  <si>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</si>
  <si>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</si>
  <si>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</si>
  <si>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</si>
  <si>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</si>
  <si>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</si>
  <si>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</si>
  <si>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</si>
  <si>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</si>
  <si>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</si>
  <si>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</si>
  <si>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</si>
  <si>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</si>
  <si>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</si>
  <si>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</si>
  <si>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</si>
  <si>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</si>
  <si>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</si>
  <si>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</si>
  <si>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</si>
  <si>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</si>
  <si>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</si>
  <si>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</si>
  <si>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</si>
  <si>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</si>
  <si>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</si>
  <si>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</si>
  <si>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</si>
  <si>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</si>
  <si>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</si>
  <si>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</si>
  <si>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</si>
  <si>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</si>
  <si>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</si>
  <si>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</si>
  <si>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</si>
  <si>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</si>
  <si>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</si>
  <si>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</si>
  <si>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</si>
  <si>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</si>
  <si>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</si>
  <si>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</si>
  <si>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</si>
  <si>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</si>
  <si>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</si>
  <si>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</si>
  <si>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</si>
  <si>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</si>
  <si>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</si>
  <si>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</si>
  <si>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</si>
  <si>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</si>
  <si>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</si>
  <si>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</si>
  <si>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</si>
  <si>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</si>
  <si>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</si>
  <si>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</si>
  <si>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</si>
  <si>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</si>
  <si>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</si>
  <si>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</si>
  <si>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</si>
  <si>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</si>
  <si>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</si>
  <si>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</si>
  <si>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</si>
  <si>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</si>
  <si>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</si>
  <si>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</si>
  <si>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</si>
  <si>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</si>
  <si>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</si>
  <si>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</si>
  <si>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</si>
  <si>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</si>
  <si>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</si>
  <si>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</si>
  <si>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</si>
  <si>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</si>
  <si>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</si>
  <si>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</si>
  <si>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</si>
  <si>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</si>
  <si>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</si>
  <si>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</si>
  <si>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</si>
  <si>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</si>
  <si>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</si>
  <si>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</si>
  <si>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</si>
  <si>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</si>
  <si>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</si>
  <si>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</si>
  <si>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</si>
  <si>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</si>
  <si>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</si>
  <si>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</si>
  <si>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</si>
  <si>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</si>
  <si>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</si>
  <si>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</si>
  <si>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</si>
  <si>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</si>
  <si>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</si>
  <si>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</si>
  <si>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</si>
  <si>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</si>
  <si>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</si>
  <si>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</si>
  <si>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</si>
  <si>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</si>
  <si>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</si>
  <si>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</si>
  <si>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</si>
  <si>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</si>
  <si>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</si>
  <si>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</si>
  <si>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</si>
  <si>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</si>
  <si>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</si>
  <si>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</si>
  <si>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</si>
  <si>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</si>
  <si>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</si>
  <si>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</si>
  <si>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</si>
  <si>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</si>
  <si>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</si>
  <si>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</si>
  <si>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</si>
  <si>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</si>
  <si>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</si>
  <si>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</si>
  <si>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</si>
  <si>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</si>
  <si>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</si>
  <si>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</si>
  <si>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</si>
  <si>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</si>
  <si>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</si>
  <si>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</si>
  <si>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</si>
  <si>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</si>
  <si>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</si>
  <si>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</si>
  <si>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</si>
  <si>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</si>
  <si>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</si>
  <si>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</si>
  <si>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</si>
  <si>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</si>
  <si>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</si>
  <si>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</si>
  <si>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</si>
  <si>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</si>
  <si>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</si>
  <si>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</si>
  <si>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</si>
  <si>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</si>
  <si>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</si>
  <si>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</si>
  <si>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</si>
  <si>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</si>
  <si>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</si>
  <si>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</si>
  <si>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</si>
  <si>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</si>
  <si>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</si>
  <si>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</si>
  <si>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</si>
  <si>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</si>
  <si>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</si>
  <si>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</si>
  <si>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</si>
  <si>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</si>
  <si>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</si>
  <si>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</si>
  <si>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</si>
  <si>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</si>
  <si>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</si>
  <si>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</si>
  <si>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</si>
  <si>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</si>
  <si>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</si>
  <si>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</si>
  <si>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</si>
  <si>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</si>
  <si>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</si>
  <si>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</si>
  <si>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</si>
  <si>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</si>
  <si>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</si>
  <si>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</si>
  <si>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</si>
  <si>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</si>
  <si>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</si>
  <si>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</si>
  <si>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</si>
  <si>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</si>
  <si>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</si>
  <si>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</si>
  <si>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</si>
  <si>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</si>
  <si>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</si>
  <si>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</si>
  <si>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</si>
  <si>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</si>
  <si>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</si>
  <si>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</si>
  <si>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</si>
  <si>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</si>
  <si>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</si>
  <si>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</si>
  <si>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</si>
  <si>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</si>
  <si>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</si>
  <si>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</si>
  <si>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</si>
  <si>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</si>
  <si>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</si>
  <si>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</si>
  <si>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</si>
  <si>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</si>
  <si>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</si>
  <si>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</si>
  <si>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</si>
  <si>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</si>
  <si>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</si>
  <si>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</si>
  <si>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</si>
  <si>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</si>
  <si>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</si>
  <si>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</si>
  <si>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</si>
  <si>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</si>
  <si>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</si>
  <si>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</si>
  <si>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</si>
  <si>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</si>
  <si>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</si>
  <si>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</si>
  <si>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</si>
  <si>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</si>
  <si>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</si>
  <si>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</si>
  <si>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</si>
  <si>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</si>
  <si>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</si>
  <si>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</si>
  <si>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</si>
  <si>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</si>
  <si>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</si>
  <si>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</si>
  <si>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</si>
  <si>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</si>
  <si>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</si>
  <si>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</si>
  <si>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</si>
  <si>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</si>
  <si>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</si>
  <si>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</si>
  <si>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</si>
  <si>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</si>
  <si>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</si>
  <si>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</si>
  <si>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</si>
  <si>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</si>
  <si>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</si>
  <si>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</si>
  <si>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</si>
  <si>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</si>
  <si>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</si>
  <si>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</si>
  <si>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</si>
  <si>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</si>
  <si>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</si>
  <si>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</si>
  <si>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</si>
  <si>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</si>
  <si>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</si>
  <si>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</si>
  <si>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</si>
  <si>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</si>
  <si>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</si>
  <si>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</si>
  <si>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</si>
  <si>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</si>
  <si>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</si>
  <si>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</si>
  <si>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</si>
  <si>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</si>
  <si>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</si>
  <si>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</si>
  <si>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</si>
  <si>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</si>
  <si>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</si>
  <si>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</si>
  <si>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</si>
  <si>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</si>
  <si>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</si>
  <si>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</si>
  <si>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</si>
  <si>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</si>
  <si>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</si>
  <si>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</si>
  <si>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</si>
  <si>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</si>
  <si>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</si>
  <si>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</si>
  <si>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</si>
  <si>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</si>
  <si>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</si>
  <si>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</si>
  <si>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</si>
  <si>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</si>
  <si>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</si>
  <si>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</si>
  <si>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</si>
  <si>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</si>
  <si>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</si>
  <si>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</si>
  <si>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</si>
  <si>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</si>
  <si>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</si>
  <si>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</si>
  <si>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</si>
  <si>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</si>
  <si>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</si>
  <si>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</si>
  <si>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</si>
  <si>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</si>
  <si>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</si>
  <si>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</si>
  <si>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</si>
  <si>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</si>
  <si>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</si>
  <si>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</si>
  <si>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</si>
  <si>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</si>
  <si>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</si>
  <si>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</si>
  <si>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</si>
  <si>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</si>
  <si>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</si>
  <si>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</si>
  <si>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</si>
  <si>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</si>
  <si>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</si>
  <si>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</si>
  <si>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</si>
  <si>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</si>
  <si>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</si>
  <si>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</si>
  <si>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</si>
  <si>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</si>
  <si>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</si>
  <si>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</si>
  <si>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</si>
  <si>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</si>
  <si>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</si>
  <si>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</si>
  <si>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</si>
  <si>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</si>
  <si>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</si>
  <si>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</si>
  <si>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</si>
  <si>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</si>
  <si>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</si>
  <si>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</si>
  <si>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</si>
  <si>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</si>
  <si>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</si>
  <si>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</si>
  <si>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</si>
  <si>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</si>
  <si>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</si>
  <si>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</si>
  <si>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</si>
  <si>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</si>
  <si>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</si>
  <si>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</si>
  <si>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</si>
  <si>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</si>
  <si>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</si>
  <si>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</si>
  <si>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</si>
  <si>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</si>
  <si>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</si>
  <si>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</si>
  <si>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</si>
  <si>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</si>
  <si>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</si>
  <si>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</si>
  <si>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</si>
  <si>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</si>
  <si>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</si>
  <si>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</si>
  <si>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</si>
  <si>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</si>
  <si>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</si>
  <si>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</si>
  <si>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</si>
  <si>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</si>
  <si>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</si>
  <si>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</si>
  <si>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</si>
  <si>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</si>
  <si>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</si>
  <si>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</si>
  <si>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</si>
  <si>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</si>
  <si>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</si>
  <si>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</si>
  <si>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</si>
  <si>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</si>
  <si>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</si>
  <si>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</si>
  <si>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</si>
  <si>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</si>
  <si>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</si>
  <si>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</si>
  <si>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</si>
  <si>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</si>
  <si>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</si>
  <si>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</si>
  <si>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</si>
  <si>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</si>
  <si>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</si>
  <si>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</si>
  <si>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</si>
  <si>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</si>
  <si>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</si>
  <si>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</si>
  <si>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</si>
  <si>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</si>
  <si>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</si>
  <si>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</si>
  <si>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</si>
  <si>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</si>
  <si>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</si>
  <si>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</si>
  <si>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</si>
  <si>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</si>
  <si>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</si>
  <si>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</si>
  <si>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</si>
  <si>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</si>
  <si>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</si>
  <si>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</si>
  <si>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</si>
  <si>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</si>
  <si>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</si>
  <si>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</si>
  <si>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</si>
  <si>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</si>
  <si>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</si>
  <si>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</si>
  <si>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</si>
  <si>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</si>
  <si>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</si>
  <si>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</si>
  <si>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</si>
  <si>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</si>
  <si>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</si>
  <si>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</si>
  <si>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</si>
  <si>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</si>
  <si>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</si>
  <si>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</si>
  <si>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</si>
  <si>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</si>
  <si>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</si>
  <si>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</si>
  <si>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</si>
  <si>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</si>
  <si>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</si>
  <si>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</si>
  <si>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</si>
  <si>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</si>
  <si>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</si>
  <si>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</si>
  <si>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</si>
  <si>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</si>
  <si>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</si>
  <si>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</si>
  <si>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</si>
  <si>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</si>
  <si>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</si>
  <si>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</si>
  <si>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</si>
  <si>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</si>
  <si>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</si>
  <si>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</si>
  <si>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</si>
  <si>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</si>
  <si>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</si>
  <si>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</si>
  <si>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</si>
  <si>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</si>
  <si>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</si>
  <si>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</si>
  <si>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</si>
  <si>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</si>
  <si>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</si>
  <si>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</si>
  <si>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</si>
  <si>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</si>
  <si>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</si>
  <si>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</si>
  <si>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</si>
  <si>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</si>
  <si>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</si>
  <si>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</si>
  <si>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</si>
  <si>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</si>
  <si>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</si>
  <si>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</si>
  <si>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</si>
  <si>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</si>
  <si>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</si>
  <si>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</si>
  <si>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</si>
  <si>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</si>
  <si>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</si>
  <si>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</si>
  <si>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</si>
  <si>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</si>
  <si>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</si>
  <si>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</si>
  <si>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</si>
  <si>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</si>
  <si>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</si>
  <si>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</si>
  <si>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</si>
  <si>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</si>
  <si>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</si>
  <si>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</si>
  <si>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</si>
  <si>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</si>
  <si>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</si>
  <si>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</si>
  <si>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</si>
  <si>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</si>
  <si>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</si>
  <si>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</si>
  <si>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</si>
  <si>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</si>
  <si>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</si>
  <si>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</si>
  <si>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</si>
  <si>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</si>
  <si>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</si>
  <si>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</si>
  <si>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</si>
  <si>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</si>
  <si>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</si>
  <si>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</si>
  <si>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</si>
  <si>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</si>
  <si>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</si>
  <si>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</si>
  <si>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</si>
  <si>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</si>
  <si>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</si>
  <si>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</si>
  <si>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</si>
  <si>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</si>
  <si>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</si>
  <si>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</si>
  <si>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</si>
  <si>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</si>
  <si>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</si>
  <si>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</si>
  <si>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</si>
  <si>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</si>
  <si>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</si>
  <si>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</si>
  <si>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</si>
  <si>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</si>
  <si>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</si>
  <si>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</si>
  <si>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</si>
  <si>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</si>
  <si>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</si>
  <si>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</si>
  <si>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</si>
  <si>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</si>
  <si>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</si>
  <si>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</si>
  <si>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</si>
  <si>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</si>
  <si>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</si>
  <si>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</si>
  <si>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</si>
  <si>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</si>
  <si>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</si>
  <si>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</si>
  <si>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</si>
  <si>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</si>
  <si>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</si>
  <si>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</si>
  <si>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</si>
  <si>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</si>
  <si>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</si>
  <si>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</si>
  <si>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</si>
  <si>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</si>
  <si>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</si>
  <si>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</si>
  <si>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</si>
  <si>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</si>
  <si>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</si>
  <si>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</si>
  <si>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</si>
  <si>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</si>
  <si>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</si>
  <si>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</si>
  <si>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</si>
  <si>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</si>
  <si>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</si>
  <si>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</si>
  <si>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</si>
  <si>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</si>
  <si>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</si>
  <si>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</si>
  <si>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</si>
  <si>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</si>
  <si>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</si>
  <si>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</si>
  <si>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</si>
  <si>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</si>
  <si>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</si>
  <si>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</si>
  <si>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</si>
  <si>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</si>
  <si>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</si>
  <si>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</si>
  <si>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</si>
  <si>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</si>
  <si>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</si>
  <si>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</si>
  <si>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</si>
  <si>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</si>
  <si>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</si>
  <si>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</si>
  <si>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</si>
  <si>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</si>
  <si>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</si>
  <si>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</si>
  <si>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</si>
  <si>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</si>
  <si>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</si>
  <si>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</si>
  <si>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</si>
  <si>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</si>
  <si>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</si>
  <si>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</si>
  <si>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</si>
  <si>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</si>
  <si>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</si>
  <si>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</si>
  <si>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</si>
  <si>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</si>
  <si>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</si>
  <si>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</si>
  <si>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</si>
  <si>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</si>
  <si>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</si>
  <si>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</si>
  <si>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</si>
  <si>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</si>
  <si>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</si>
  <si>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</si>
  <si>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</si>
  <si>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</si>
  <si>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</si>
  <si>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</si>
  <si>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</si>
  <si>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</si>
  <si>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</si>
  <si>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</si>
  <si>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</si>
  <si>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</si>
  <si>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</si>
  <si>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</si>
  <si>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</si>
  <si>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</si>
  <si>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</si>
  <si>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</si>
  <si>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</si>
  <si>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</si>
  <si>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</si>
  <si>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</si>
  <si>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</si>
  <si>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</si>
  <si>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</si>
  <si>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</si>
  <si>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</si>
  <si>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</si>
  <si>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</si>
  <si>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</si>
  <si>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</si>
  <si>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</si>
  <si>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</si>
  <si>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</si>
  <si>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</si>
  <si>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</si>
  <si>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</si>
  <si>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</si>
  <si>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</si>
  <si>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</si>
  <si>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</si>
  <si>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</si>
  <si>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</si>
  <si>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</si>
  <si>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</si>
  <si>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</si>
  <si>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</si>
  <si>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</si>
  <si>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</si>
  <si>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</si>
  <si>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</si>
  <si>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</si>
  <si>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</si>
  <si>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</si>
  <si>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</si>
  <si>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</si>
  <si>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</si>
  <si>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</si>
  <si>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</si>
  <si>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</si>
  <si>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</si>
  <si>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</si>
  <si>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</si>
  <si>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</si>
  <si>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</si>
  <si>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</si>
  <si>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</si>
  <si>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</si>
  <si>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</si>
  <si>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</si>
  <si>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</si>
  <si>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</si>
  <si>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</si>
  <si>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</si>
  <si>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</si>
  <si>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</si>
  <si>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</si>
  <si>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</si>
  <si>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</si>
  <si>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</si>
  <si>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</si>
  <si>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</si>
  <si>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</si>
  <si>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</si>
  <si>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</si>
  <si>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</si>
  <si>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</si>
  <si>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</si>
  <si>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</si>
  <si>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</si>
  <si>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</si>
  <si>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</si>
  <si>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</si>
  <si>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</si>
  <si>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</si>
  <si>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</si>
  <si>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</si>
  <si>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</si>
  <si>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</si>
  <si>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</si>
  <si>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</si>
  <si>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</si>
  <si>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</si>
  <si>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</si>
  <si>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</si>
  <si>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</si>
  <si>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</si>
  <si>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</si>
  <si>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</si>
  <si>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</si>
  <si>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</si>
  <si>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</si>
  <si>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</si>
  <si>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</si>
  <si>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</si>
  <si>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</si>
  <si>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</si>
  <si>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</si>
  <si>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</si>
  <si>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</si>
  <si>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</si>
  <si>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</si>
  <si>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</si>
  <si>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</si>
  <si>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</si>
  <si>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</si>
  <si>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</si>
  <si>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</si>
  <si>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</si>
  <si>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</si>
  <si>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</si>
  <si>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</si>
  <si>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</si>
  <si>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</si>
  <si>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</si>
  <si>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</si>
  <si>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</si>
  <si>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</si>
  <si>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</si>
  <si>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</si>
  <si>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</si>
  <si>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</si>
  <si>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</si>
  <si>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</si>
  <si>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</si>
  <si>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</si>
  <si>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</si>
  <si>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</si>
  <si>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</si>
  <si>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</si>
  <si>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</si>
  <si>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</si>
  <si>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</si>
  <si>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</si>
  <si>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</si>
  <si>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</si>
  <si>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</si>
  <si>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</si>
  <si>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</si>
  <si>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</si>
  <si>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</si>
  <si>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</si>
  <si>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</si>
  <si>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</si>
  <si>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</si>
  <si>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</si>
  <si>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</si>
  <si>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</si>
  <si>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</si>
  <si>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</si>
  <si>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</si>
  <si>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</si>
  <si>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</si>
  <si>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</si>
  <si>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</si>
  <si>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</si>
  <si>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</si>
  <si>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</si>
  <si>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</si>
  <si>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</si>
  <si>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</si>
  <si>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</si>
  <si>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</si>
  <si>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</si>
  <si>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</si>
  <si>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</si>
  <si>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</si>
  <si>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</si>
  <si>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</si>
  <si>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</si>
  <si>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</si>
  <si>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</si>
  <si>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</si>
  <si>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</si>
  <si>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</si>
  <si>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</si>
  <si>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</si>
  <si>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</si>
  <si>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</si>
  <si>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</si>
  <si>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</si>
  <si>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</si>
  <si>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</si>
  <si>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</si>
  <si>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</si>
  <si>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</si>
  <si>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</si>
  <si>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</si>
  <si>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</si>
  <si>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</si>
  <si>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</si>
  <si>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</si>
  <si>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</si>
  <si>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</si>
  <si>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</si>
  <si>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</si>
  <si>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</si>
  <si>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</si>
  <si>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</si>
  <si>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</si>
  <si>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</si>
  <si>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</si>
  <si>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</si>
  <si>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</si>
  <si>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</si>
  <si>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</si>
  <si>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</si>
  <si>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</si>
  <si>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</si>
  <si>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</si>
  <si>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</si>
  <si>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</si>
  <si>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</si>
  <si>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</si>
  <si>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</si>
  <si>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</si>
  <si>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</si>
  <si>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</si>
  <si>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</si>
  <si>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</si>
  <si>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</si>
  <si>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</si>
  <si>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</si>
  <si>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</si>
  <si>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</si>
  <si>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</si>
  <si>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</si>
  <si>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</si>
  <si>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</si>
  <si>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</si>
  <si>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</si>
  <si>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</si>
  <si>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</si>
  <si>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</si>
  <si>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</si>
  <si>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</si>
  <si>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</si>
  <si>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</si>
  <si>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</si>
  <si>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</si>
  <si>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</si>
  <si>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</si>
  <si>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</si>
  <si>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</si>
  <si>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</si>
  <si>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</si>
  <si>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</si>
  <si>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</si>
  <si>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</si>
  <si>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</si>
  <si>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</si>
  <si>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</si>
  <si>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</si>
  <si>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</si>
  <si>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</si>
  <si>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</si>
  <si>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</si>
  <si>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</si>
  <si>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</si>
  <si>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</si>
  <si>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</si>
  <si>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</si>
  <si>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</si>
  <si>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</si>
  <si>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</si>
  <si>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</si>
  <si>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</si>
  <si>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</si>
  <si>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</si>
  <si>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</si>
  <si>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</si>
  <si>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</si>
  <si>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</si>
  <si>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</si>
  <si>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</si>
  <si>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</si>
  <si>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</si>
  <si>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</si>
  <si>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</si>
  <si>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</si>
  <si>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</si>
  <si>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</si>
  <si>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</si>
  <si>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</si>
  <si>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</si>
  <si>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</si>
  <si>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</si>
  <si>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</si>
  <si>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</si>
  <si>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</si>
  <si>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</si>
  <si>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</si>
  <si>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</si>
  <si>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</si>
  <si>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</si>
  <si>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</si>
  <si>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</si>
  <si>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</si>
  <si>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</si>
  <si>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</si>
  <si>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</si>
  <si>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</si>
  <si>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</si>
  <si>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</si>
  <si>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</si>
  <si>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</si>
  <si>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</si>
  <si>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</si>
  <si>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</si>
  <si>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</si>
  <si>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</si>
  <si>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</si>
  <si>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</si>
  <si>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</si>
  <si>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</si>
  <si>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</si>
  <si>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</si>
  <si>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</si>
  <si>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</si>
  <si>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</si>
  <si>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</si>
  <si>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</si>
  <si>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</si>
  <si>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</si>
  <si>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</si>
  <si>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</si>
  <si>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</si>
  <si>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</si>
  <si>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</si>
  <si>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</si>
  <si>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</si>
  <si>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</si>
  <si>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</si>
  <si>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</si>
  <si>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</si>
  <si>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</si>
  <si>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</si>
  <si>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</si>
  <si>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</si>
  <si>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</si>
  <si>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</si>
  <si>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</si>
  <si>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</si>
  <si>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</si>
  <si>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</si>
  <si>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</si>
  <si>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</si>
  <si>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</si>
  <si>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</si>
  <si>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</si>
  <si>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</si>
  <si>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</si>
  <si>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</si>
  <si>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</si>
  <si>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</si>
  <si>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</si>
  <si>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</si>
  <si>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</si>
  <si>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</si>
  <si>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</si>
  <si>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</si>
  <si>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</si>
  <si>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</si>
  <si>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</si>
  <si>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</si>
  <si>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</si>
  <si>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</si>
  <si>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</si>
  <si>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</si>
  <si>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</si>
  <si>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</si>
  <si>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</si>
  <si>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</si>
  <si>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</si>
  <si>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</si>
  <si>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</si>
  <si>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</si>
  <si>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</si>
  <si>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</si>
  <si>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</si>
  <si>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</si>
  <si>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</si>
  <si>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</si>
  <si>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</si>
  <si>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</si>
  <si>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</si>
  <si>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</si>
  <si>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</si>
  <si>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</si>
  <si>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</si>
  <si>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</si>
  <si>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</si>
  <si>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</si>
  <si>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</si>
  <si>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</si>
  <si>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</si>
  <si>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</si>
  <si>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</si>
  <si>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</si>
  <si>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</si>
  <si>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</si>
  <si>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</si>
  <si>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</si>
  <si>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</si>
  <si>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</si>
  <si>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</si>
  <si>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</si>
  <si>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</si>
  <si>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</si>
  <si>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</si>
  <si>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</si>
  <si>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</si>
  <si>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</si>
  <si>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</si>
  <si>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</si>
  <si>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</si>
  <si>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</si>
  <si>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</si>
  <si>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</si>
  <si>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</si>
  <si>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</si>
  <si>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</si>
  <si>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</si>
  <si>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</si>
  <si>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</si>
  <si>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</si>
  <si>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</si>
  <si>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</si>
  <si>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</si>
  <si>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</si>
  <si>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</si>
  <si>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</si>
  <si>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</si>
  <si>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</si>
  <si>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</si>
  <si>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</si>
  <si>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</si>
  <si>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</si>
  <si>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</si>
  <si>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</si>
  <si>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</si>
  <si>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</si>
  <si>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</si>
  <si>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</si>
  <si>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</si>
  <si>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</si>
  <si>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</si>
  <si>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</si>
  <si>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</si>
  <si>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</si>
  <si>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</si>
  <si>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</si>
  <si>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</si>
  <si>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</si>
  <si>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</si>
  <si>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</si>
  <si>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</si>
  <si>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</si>
  <si>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</si>
  <si>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</si>
  <si>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</si>
  <si>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</si>
  <si>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</si>
  <si>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</si>
  <si>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</si>
  <si>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</si>
  <si>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</si>
  <si>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</si>
  <si>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</si>
  <si>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</si>
  <si>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</si>
  <si>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</si>
  <si>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</si>
  <si>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</si>
  <si>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</si>
  <si>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</si>
  <si>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</si>
  <si>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</si>
  <si>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</si>
  <si>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</si>
  <si>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</si>
  <si>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</si>
  <si>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</si>
  <si>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</si>
  <si>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</si>
  <si>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</si>
  <si>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</si>
  <si>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</si>
  <si>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</si>
  <si>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</si>
  <si>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</si>
  <si>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</si>
  <si>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</si>
  <si>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</si>
  <si>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</si>
  <si>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</si>
  <si>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</si>
  <si>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</si>
  <si>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</si>
  <si>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</si>
  <si>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</si>
  <si>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</si>
  <si>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</si>
  <si>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</si>
  <si>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</si>
  <si>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</si>
  <si>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</si>
  <si>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</si>
  <si>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</si>
  <si>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</si>
  <si>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</si>
  <si>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</si>
  <si>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</si>
  <si>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</si>
  <si>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</si>
  <si>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</si>
  <si>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</si>
  <si>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</si>
  <si>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</si>
  <si>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</si>
  <si>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</si>
  <si>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</si>
  <si>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</si>
  <si>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</si>
  <si>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</si>
  <si>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</si>
  <si>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</si>
  <si>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</si>
  <si>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</si>
  <si>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</si>
  <si>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</si>
  <si>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</si>
  <si>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</si>
  <si>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</si>
  <si>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</si>
  <si>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</si>
  <si>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</si>
  <si>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</si>
  <si>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</si>
  <si>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</si>
  <si>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</si>
  <si>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</si>
  <si>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</si>
  <si>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</si>
  <si>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</si>
  <si>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</si>
  <si>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</si>
  <si>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</si>
  <si>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</si>
  <si>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</si>
  <si>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</si>
  <si>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</si>
  <si>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</si>
  <si>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</si>
  <si>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</si>
  <si>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</si>
  <si>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</si>
  <si>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</si>
  <si>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</si>
  <si>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</si>
  <si>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</si>
  <si>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</si>
  <si>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</si>
  <si>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</si>
  <si>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</si>
  <si>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</si>
  <si>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</si>
  <si>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</si>
  <si>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</si>
  <si>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</si>
  <si>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</si>
  <si>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</si>
  <si>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</si>
  <si>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</si>
  <si>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</si>
  <si>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</si>
  <si>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</si>
  <si>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</si>
  <si>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</si>
  <si>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</si>
  <si>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</si>
  <si>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</si>
  <si>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</si>
  <si>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</si>
  <si>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</si>
  <si>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</si>
  <si>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</si>
  <si>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</si>
  <si>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</si>
  <si>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</si>
  <si>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</si>
  <si>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</si>
  <si>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</si>
  <si>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</si>
  <si>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</si>
  <si>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</si>
  <si>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</si>
  <si>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</si>
  <si>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</si>
  <si>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</si>
  <si>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</si>
  <si>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</si>
  <si>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</si>
  <si>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</si>
  <si>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</si>
  <si>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</si>
  <si>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</si>
  <si>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</si>
  <si>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</si>
  <si>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</si>
  <si>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</si>
  <si>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</si>
  <si>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</si>
  <si>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</si>
  <si>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</si>
  <si>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</si>
  <si>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</si>
  <si>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</si>
  <si>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</si>
  <si>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</si>
  <si>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</si>
  <si>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</si>
  <si>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</si>
  <si>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</si>
  <si>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</si>
  <si>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</si>
  <si>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</si>
  <si>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</si>
  <si>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</si>
  <si>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</si>
  <si>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</si>
  <si>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</si>
  <si>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</si>
  <si>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</si>
  <si>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</si>
  <si>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</si>
  <si>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</si>
  <si>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</si>
  <si>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</si>
  <si>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</si>
  <si>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</si>
  <si>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</si>
  <si>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</si>
  <si>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</si>
  <si>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</si>
  <si>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</si>
  <si>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</si>
  <si>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</si>
  <si>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</si>
  <si>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</si>
  <si>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</si>
  <si>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</si>
  <si>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</si>
  <si>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</si>
  <si>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</si>
  <si>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</si>
  <si>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</si>
  <si>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</si>
  <si>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</si>
  <si>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</si>
  <si>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</si>
  <si>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</si>
  <si>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</si>
  <si>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</si>
  <si>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</si>
  <si>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</si>
  <si>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</si>
  <si>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</si>
  <si>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</si>
  <si>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</si>
  <si>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</si>
  <si>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</si>
  <si>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</si>
  <si>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</si>
  <si>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</si>
  <si>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</si>
  <si>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</si>
  <si>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</si>
  <si>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</si>
  <si>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</si>
  <si>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</si>
  <si>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</si>
  <si>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</si>
  <si>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</si>
  <si>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</si>
  <si>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</si>
  <si>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</si>
  <si>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</si>
  <si>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</si>
  <si>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</si>
  <si>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</si>
  <si>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</si>
  <si>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</si>
  <si>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</si>
  <si>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</si>
  <si>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</si>
  <si>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</si>
  <si>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</si>
  <si>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</si>
  <si>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</si>
  <si>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</si>
  <si>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</si>
  <si>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</si>
  <si>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</si>
  <si>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</si>
  <si>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</si>
  <si>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</si>
  <si>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</si>
  <si>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</si>
  <si>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</si>
  <si>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</si>
  <si>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</si>
  <si>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</si>
  <si>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</si>
  <si>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</si>
  <si>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</si>
  <si>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</si>
  <si>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</si>
  <si>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</si>
  <si>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</si>
  <si>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</si>
  <si>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</si>
  <si>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</si>
  <si>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</si>
  <si>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</si>
  <si>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</si>
  <si>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</si>
  <si>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</si>
  <si>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</si>
  <si>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</si>
  <si>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</si>
  <si>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</si>
  <si>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</si>
  <si>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</si>
  <si>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</si>
  <si>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</si>
  <si>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</si>
  <si>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</si>
  <si>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</si>
  <si>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</si>
  <si>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</si>
  <si>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</si>
  <si>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</si>
  <si>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</si>
  <si>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</si>
  <si>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</si>
  <si>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</si>
  <si>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</si>
  <si>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</si>
  <si>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</si>
  <si>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</si>
  <si>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</si>
  <si>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</si>
  <si>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</si>
  <si>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</si>
  <si>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</si>
  <si>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</si>
  <si>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</si>
  <si>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</si>
  <si>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</si>
  <si>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</si>
  <si>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</si>
  <si>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</si>
  <si>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</si>
  <si>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</si>
  <si>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</si>
  <si>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</si>
  <si>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</si>
  <si>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</si>
  <si>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</si>
  <si>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</si>
  <si>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</si>
  <si>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</si>
  <si>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</si>
  <si>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</si>
  <si>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</si>
  <si>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</si>
  <si>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</si>
  <si>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</si>
  <si>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</si>
  <si>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</si>
  <si>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</si>
  <si>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</si>
  <si>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</si>
  <si>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</si>
  <si>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</si>
  <si>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</si>
  <si>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</si>
  <si>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</si>
  <si>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</si>
  <si>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</si>
  <si>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</si>
  <si>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</si>
  <si>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</si>
  <si>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</si>
  <si>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</si>
  <si>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</si>
  <si>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</si>
  <si>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</si>
  <si>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</si>
  <si>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</si>
  <si>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</si>
  <si>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</si>
  <si>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</si>
  <si>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</si>
  <si>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</si>
  <si>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</si>
  <si>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</si>
  <si>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</si>
  <si>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</si>
  <si>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</si>
  <si>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</si>
  <si>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</si>
  <si>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</si>
  <si>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</si>
  <si>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</si>
  <si>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</si>
  <si>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</si>
  <si>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</si>
  <si>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</si>
  <si>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</si>
  <si>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</si>
  <si>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</si>
  <si>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</si>
  <si>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</si>
  <si>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</si>
  <si>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</si>
  <si>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</si>
  <si>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</si>
  <si>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</si>
  <si>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</si>
  <si>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</si>
  <si>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</si>
  <si>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</si>
  <si>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</si>
  <si>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</si>
  <si>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</si>
  <si>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</si>
  <si>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</si>
  <si>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</si>
  <si>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</si>
  <si>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</si>
  <si>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</si>
  <si>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</si>
  <si>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</si>
  <si>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</si>
  <si>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</si>
  <si>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</si>
  <si>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</si>
  <si>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</si>
  <si>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</si>
  <si>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</si>
  <si>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</si>
  <si>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</si>
  <si>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</si>
  <si>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</si>
  <si>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</si>
  <si>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</si>
  <si>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</si>
  <si>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</si>
  <si>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</si>
  <si>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</si>
  <si>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</si>
  <si>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</si>
  <si>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</si>
  <si>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</si>
  <si>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</si>
  <si>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</si>
  <si>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</si>
  <si>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</si>
  <si>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</si>
  <si>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</si>
  <si>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</si>
  <si>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</si>
  <si>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</si>
  <si>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</si>
  <si>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</si>
  <si>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</si>
  <si>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</si>
  <si>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</si>
  <si>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</si>
  <si>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</si>
  <si>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</si>
  <si>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</si>
  <si>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</si>
  <si>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</si>
  <si>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</si>
  <si>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</si>
  <si>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</si>
  <si>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</si>
  <si>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</si>
  <si>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</si>
  <si>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</si>
  <si>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</si>
  <si>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</si>
  <si>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</si>
  <si>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</si>
  <si>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</si>
  <si>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</si>
  <si>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</si>
  <si>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</si>
  <si>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</si>
  <si>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</si>
  <si>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</si>
  <si>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</si>
  <si>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</si>
  <si>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</si>
  <si>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</si>
  <si>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</si>
  <si>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</si>
  <si>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</si>
  <si>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</si>
  <si>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</si>
  <si>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</si>
  <si>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</si>
  <si>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</si>
  <si>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</si>
  <si>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</si>
  <si>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</si>
  <si>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</si>
  <si>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</si>
  <si>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</si>
  <si>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</si>
  <si>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</si>
  <si>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</si>
  <si>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</si>
  <si>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</si>
  <si>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</si>
  <si>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</si>
  <si>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</si>
  <si>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</si>
  <si>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</si>
  <si>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</si>
  <si>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</si>
  <si>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</si>
  <si>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</si>
  <si>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</si>
  <si>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</si>
  <si>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</si>
  <si>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</si>
  <si>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</si>
  <si>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</si>
  <si>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</si>
  <si>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</si>
  <si>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</si>
  <si>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</si>
  <si>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</si>
  <si>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</si>
  <si>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</si>
  <si>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</si>
  <si>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</si>
  <si>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</si>
  <si>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</si>
  <si>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</si>
  <si>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</si>
  <si>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</si>
  <si>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</si>
  <si>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</si>
  <si>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</si>
  <si>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</si>
  <si>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</si>
  <si>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</si>
  <si>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</si>
  <si>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</si>
  <si>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</si>
  <si>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</si>
  <si>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</si>
  <si>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</si>
  <si>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</si>
  <si>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</si>
  <si>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</si>
  <si>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</si>
  <si>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</si>
  <si>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</si>
  <si>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</si>
  <si>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</si>
  <si>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</si>
  <si>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</si>
  <si>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</si>
  <si>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</si>
  <si>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</si>
  <si>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</si>
  <si>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</si>
  <si>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</si>
  <si>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</si>
  <si>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</si>
  <si>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</si>
  <si>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</si>
  <si>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</si>
  <si>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</si>
  <si>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</si>
  <si>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</si>
  <si>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</si>
  <si>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</si>
  <si>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</si>
  <si>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</si>
  <si>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</si>
  <si>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</si>
  <si>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</si>
  <si>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</si>
  <si>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</si>
  <si>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</si>
  <si>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</si>
  <si>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</si>
  <si>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</si>
  <si>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</si>
  <si>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</si>
  <si>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</si>
  <si>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</si>
  <si>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</si>
  <si>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</si>
  <si>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</si>
  <si>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</si>
  <si>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</si>
  <si>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</si>
  <si>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</si>
  <si>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</si>
  <si>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</si>
  <si>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</si>
  <si>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</si>
  <si>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</si>
  <si>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</si>
  <si>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</si>
  <si>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</si>
  <si>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</si>
  <si>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</si>
  <si>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</si>
  <si>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</si>
  <si>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</si>
  <si>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</si>
  <si>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</si>
  <si>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</si>
  <si>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</si>
  <si>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</si>
  <si>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</si>
  <si>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</si>
  <si>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</si>
  <si>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</si>
  <si>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</si>
  <si>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</si>
  <si>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</si>
  <si>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</si>
  <si>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</si>
  <si>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</si>
  <si>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</si>
  <si>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</si>
  <si>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</si>
  <si>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</si>
  <si>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</si>
  <si>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</si>
  <si>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</si>
  <si>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</si>
  <si>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</si>
  <si>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</si>
  <si>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</si>
  <si>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</si>
  <si>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</si>
  <si>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</si>
  <si>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</si>
  <si>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</si>
  <si>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</si>
  <si>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</si>
  <si>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</si>
  <si>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</si>
  <si>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</si>
  <si>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</si>
  <si>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</si>
  <si>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</si>
  <si>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</si>
  <si>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</si>
  <si>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</si>
  <si>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</si>
  <si>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</si>
  <si>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</si>
  <si>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</si>
  <si>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</si>
  <si>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</si>
  <si>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</si>
  <si>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</si>
  <si>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</si>
  <si>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</si>
  <si>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</si>
  <si>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</si>
  <si>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</si>
  <si>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</si>
  <si>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</si>
  <si>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</si>
  <si>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</si>
  <si>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</si>
  <si>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</si>
  <si>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</si>
  <si>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</si>
  <si>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</si>
  <si>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</si>
  <si>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</si>
  <si>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</si>
  <si>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</si>
  <si>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</si>
  <si>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</si>
  <si>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</si>
  <si>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</si>
  <si>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</si>
  <si>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</si>
  <si>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</si>
  <si>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</si>
  <si>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</si>
  <si>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</si>
  <si>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</si>
  <si>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</si>
  <si>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</si>
  <si>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</si>
  <si>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</si>
  <si>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</si>
  <si>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</si>
  <si>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</si>
  <si>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</si>
  <si>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</si>
  <si>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</si>
  <si>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</si>
  <si>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</si>
  <si>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</si>
  <si>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</si>
  <si>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</si>
  <si>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</si>
  <si>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</si>
  <si>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</si>
  <si>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</si>
  <si>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</si>
  <si>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</si>
  <si>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</si>
  <si>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</si>
  <si>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</si>
  <si>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</si>
  <si>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</si>
  <si>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</si>
  <si>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</si>
  <si>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</si>
  <si>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</si>
  <si>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</si>
  <si>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</si>
  <si>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</si>
  <si>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</si>
  <si>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</si>
  <si>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</si>
  <si>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</si>
  <si>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</si>
  <si>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</si>
  <si>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</si>
  <si>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</si>
  <si>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</si>
  <si>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</si>
  <si>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</si>
  <si>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</si>
  <si>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</si>
  <si>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</si>
  <si>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</si>
  <si>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</si>
  <si>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</si>
  <si>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</si>
  <si>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</si>
  <si>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</si>
  <si>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</si>
  <si>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</si>
  <si>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</si>
  <si>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</si>
  <si>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</si>
  <si>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</si>
  <si>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</si>
  <si>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</si>
  <si>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</si>
  <si>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</si>
  <si>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</si>
  <si>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</si>
  <si>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</si>
  <si>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</si>
  <si>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</si>
  <si>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</si>
  <si>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</si>
  <si>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</si>
  <si>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</si>
  <si>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</si>
  <si>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</si>
  <si>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</si>
  <si>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</si>
  <si>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</si>
  <si>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</si>
  <si>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</si>
  <si>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</si>
  <si>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</si>
  <si>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</si>
  <si>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</si>
  <si>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</si>
  <si>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</si>
  <si>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</si>
  <si>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</si>
  <si>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</si>
  <si>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</si>
  <si>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</si>
  <si>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</si>
  <si>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</si>
  <si>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</si>
  <si>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</si>
  <si>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</si>
  <si>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</si>
  <si>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</si>
  <si>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</si>
  <si>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</si>
  <si>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</si>
  <si>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</si>
  <si>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</si>
  <si>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</si>
  <si>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</si>
  <si>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</si>
  <si>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</si>
  <si>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</si>
  <si>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</si>
  <si>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</si>
  <si>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</si>
  <si>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</si>
  <si>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</si>
  <si>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</si>
  <si>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</si>
  <si>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</si>
  <si>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</si>
  <si>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</si>
  <si>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</si>
  <si>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</si>
  <si>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</si>
  <si>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</si>
  <si>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</si>
  <si>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</si>
  <si>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</si>
  <si>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</si>
  <si>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</si>
  <si>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</si>
  <si>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</si>
  <si>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</si>
  <si>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</si>
  <si>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</si>
  <si>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</si>
  <si>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</si>
  <si>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</si>
  <si>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</si>
  <si>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</si>
  <si>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</si>
  <si>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</si>
  <si>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</si>
  <si>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</si>
  <si>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</si>
  <si>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</si>
  <si>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</si>
  <si>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</si>
  <si>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</si>
  <si>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</si>
  <si>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</si>
  <si>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</si>
  <si>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</si>
  <si>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</si>
  <si>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</si>
  <si>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</si>
  <si>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</si>
  <si>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</si>
  <si>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</si>
  <si>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</si>
  <si>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</si>
  <si>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</si>
  <si>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</si>
  <si>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</si>
  <si>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</si>
  <si>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</si>
  <si>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</si>
  <si>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</si>
  <si>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</si>
  <si>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</si>
  <si>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</si>
  <si>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</si>
  <si>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</si>
  <si>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</si>
  <si>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</si>
  <si>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</si>
  <si>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</si>
  <si>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</si>
  <si>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</si>
  <si>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</si>
  <si>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</si>
  <si>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</si>
  <si>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</si>
  <si>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</si>
  <si>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</si>
  <si>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</si>
  <si>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</si>
  <si>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</si>
  <si>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</si>
  <si>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</si>
  <si>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</si>
  <si>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</si>
  <si>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</si>
  <si>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</si>
  <si>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</si>
  <si>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</si>
  <si>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</si>
  <si>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</si>
  <si>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</si>
  <si>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</si>
  <si>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</si>
  <si>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</si>
  <si>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</si>
  <si>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</si>
  <si>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</si>
  <si>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</si>
  <si>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</si>
  <si>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</si>
  <si>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</si>
  <si>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</si>
  <si>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</si>
  <si>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</si>
  <si>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</si>
  <si>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</si>
  <si>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</si>
  <si>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</si>
  <si>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</si>
  <si>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</si>
  <si>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</si>
  <si>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</si>
  <si>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</si>
  <si>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</si>
  <si>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</si>
  <si>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</si>
  <si>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</si>
  <si>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</si>
  <si>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</si>
  <si>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</si>
  <si>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</si>
  <si>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</si>
  <si>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</si>
  <si>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</si>
  <si>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</si>
  <si>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</si>
  <si>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</si>
  <si>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</si>
  <si>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</si>
  <si>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</si>
  <si>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</si>
  <si>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</si>
  <si>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</si>
  <si>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</si>
  <si>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</si>
  <si>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</si>
  <si>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</si>
  <si>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</si>
  <si>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</si>
  <si>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</si>
  <si>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</si>
  <si>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</si>
  <si>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</si>
  <si>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</si>
  <si>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</si>
  <si>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</si>
  <si>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</si>
  <si>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</si>
  <si>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</si>
  <si>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</si>
  <si>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</si>
  <si>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</si>
  <si>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</si>
  <si>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</si>
  <si>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</si>
  <si>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</si>
  <si>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</si>
  <si>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</si>
  <si>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</si>
  <si>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</si>
  <si>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</si>
  <si>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</si>
  <si>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</si>
  <si>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</si>
  <si>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</si>
  <si>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</si>
  <si>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</si>
  <si>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</si>
  <si>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</si>
  <si>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</si>
  <si>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</si>
  <si>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</si>
  <si>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</si>
  <si>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</si>
  <si>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</si>
  <si>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</si>
  <si>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</si>
  <si>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</si>
  <si>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</si>
  <si>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</si>
  <si>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</si>
  <si>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</si>
  <si>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</si>
  <si>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</si>
  <si>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</si>
  <si>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</si>
  <si>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</si>
  <si>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</si>
  <si>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</si>
  <si>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</si>
  <si>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</si>
  <si>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</si>
  <si>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</si>
  <si>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</si>
  <si>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</si>
  <si>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</si>
  <si>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</si>
  <si>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</si>
  <si>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</si>
  <si>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</si>
  <si>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</si>
  <si>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</si>
  <si>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</si>
  <si>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</si>
  <si>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</si>
  <si>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</si>
  <si>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</si>
  <si>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</si>
  <si>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</si>
  <si>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</si>
  <si>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</si>
  <si>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</si>
  <si>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</si>
  <si>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</si>
  <si>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</si>
  <si>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</si>
  <si>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</si>
  <si>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</si>
  <si>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</si>
  <si>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</si>
  <si>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</si>
  <si>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</si>
  <si>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</si>
  <si>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</si>
  <si>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</si>
  <si>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</si>
  <si>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</si>
  <si>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</si>
  <si>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</si>
  <si>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</si>
  <si>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</si>
  <si>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</si>
  <si>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</si>
  <si>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</si>
  <si>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</si>
  <si>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</si>
  <si>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</si>
  <si>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</si>
  <si>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</si>
  <si>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</si>
  <si>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</si>
  <si>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</si>
  <si>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</si>
  <si>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</si>
  <si>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</si>
  <si>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</si>
  <si>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</si>
  <si>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</si>
  <si>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</si>
  <si>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</si>
  <si>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</si>
  <si>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</si>
  <si>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</si>
  <si>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</si>
  <si>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</si>
  <si>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</si>
  <si>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</si>
  <si>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</si>
  <si>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</si>
  <si>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</si>
  <si>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</si>
  <si>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</si>
  <si>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</si>
  <si>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</si>
  <si>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</si>
  <si>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</si>
  <si>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</si>
  <si>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</si>
  <si>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</si>
  <si>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</si>
  <si>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</si>
  <si>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</si>
  <si>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</si>
  <si>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</si>
  <si>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</si>
  <si>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</si>
  <si>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</si>
  <si>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</si>
  <si>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</si>
  <si>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</si>
  <si>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</si>
  <si>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</si>
  <si>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</si>
  <si>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</si>
  <si>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</si>
  <si>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</si>
  <si>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</si>
  <si>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</si>
  <si>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</si>
  <si>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</si>
  <si>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</si>
  <si>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</si>
  <si>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</si>
  <si>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</si>
  <si>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</si>
  <si>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</si>
  <si>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</si>
  <si>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</si>
  <si>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</si>
  <si>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</si>
  <si>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</si>
  <si>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</si>
  <si>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</si>
  <si>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</si>
  <si>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</si>
  <si>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</si>
  <si>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</si>
  <si>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</si>
  <si>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</si>
  <si>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</si>
  <si>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</si>
  <si>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</si>
  <si>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</si>
  <si>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</si>
  <si>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</si>
  <si>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</si>
  <si>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</si>
  <si>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</si>
  <si>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</si>
  <si>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</si>
  <si>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</si>
  <si>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</si>
  <si>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</si>
  <si>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</si>
  <si>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</si>
  <si>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</si>
  <si>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</si>
  <si>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</si>
  <si>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</si>
  <si>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</si>
  <si>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</si>
  <si>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</si>
  <si>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</si>
  <si>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</si>
  <si>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</si>
  <si>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</si>
  <si>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</si>
  <si>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</si>
  <si>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</si>
  <si>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</si>
  <si>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</si>
  <si>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</si>
  <si>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</si>
  <si>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</si>
  <si>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</si>
  <si>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</si>
  <si>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</si>
  <si>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</si>
  <si>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</si>
  <si>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</si>
  <si>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</si>
  <si>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</si>
  <si>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</si>
  <si>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</si>
  <si>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</si>
  <si>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</si>
  <si>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</si>
  <si>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</si>
  <si>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</si>
  <si>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</si>
  <si>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</si>
  <si>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</si>
  <si>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</si>
  <si>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</si>
  <si>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</si>
  <si>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</si>
  <si>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</si>
  <si>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</si>
  <si>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</si>
  <si>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</si>
  <si>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</si>
  <si>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</si>
  <si>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</si>
  <si>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</si>
  <si>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</si>
  <si>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</si>
  <si>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</si>
  <si>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</si>
  <si>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</si>
  <si>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</si>
  <si>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</si>
  <si>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</si>
  <si>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</si>
  <si>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</si>
  <si>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</si>
  <si>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</si>
  <si>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</si>
  <si>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</si>
  <si>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</si>
  <si>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</si>
  <si>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</si>
  <si>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</si>
  <si>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</si>
  <si>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</si>
  <si>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</si>
  <si>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</si>
  <si>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</si>
  <si>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</si>
  <si>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</si>
  <si>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</si>
  <si>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</si>
  <si>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</si>
  <si>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</si>
  <si>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</si>
  <si>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</si>
  <si>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</si>
  <si>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</si>
  <si>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</si>
  <si>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</si>
  <si>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</si>
  <si>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</si>
  <si>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</si>
  <si>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</si>
  <si>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</si>
  <si>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</si>
  <si>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</si>
  <si>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</si>
  <si>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</si>
  <si>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</si>
  <si>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</si>
  <si>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</si>
  <si>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</si>
  <si>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</si>
  <si>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</si>
  <si>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</si>
  <si>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</si>
  <si>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</si>
  <si>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</si>
  <si>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</si>
  <si>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</si>
  <si>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</si>
  <si>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</si>
  <si>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</si>
  <si>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</si>
  <si>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</si>
  <si>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</si>
  <si>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</si>
  <si>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</si>
  <si>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</si>
  <si>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</si>
  <si>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</si>
  <si>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</si>
  <si>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</si>
  <si>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</si>
  <si>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</si>
  <si>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</si>
  <si>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</si>
  <si>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</si>
  <si>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</si>
  <si>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</si>
  <si>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</si>
  <si>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</si>
  <si>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</si>
  <si>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</si>
  <si>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</si>
  <si>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</si>
  <si>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</si>
  <si>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</si>
  <si>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</si>
  <si>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</si>
  <si>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</si>
  <si>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</si>
  <si>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</si>
  <si>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</si>
  <si>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</si>
  <si>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</si>
  <si>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</si>
  <si>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</si>
  <si>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</si>
  <si>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</si>
  <si>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</si>
  <si>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</si>
  <si>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</si>
  <si>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</si>
  <si>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</si>
  <si>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</si>
  <si>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</si>
  <si>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</si>
  <si>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</si>
  <si>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</si>
  <si>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</si>
  <si>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</si>
  <si>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</si>
  <si>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</si>
  <si>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</si>
  <si>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</si>
  <si>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</si>
  <si>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</si>
  <si>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</si>
  <si>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</si>
  <si>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</si>
  <si>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</si>
  <si>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</si>
  <si>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</si>
  <si>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</si>
  <si>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</si>
  <si>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</si>
  <si>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</si>
  <si>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</si>
  <si>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</si>
  <si>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</si>
  <si>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</si>
  <si>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</si>
  <si>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</si>
  <si>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</si>
  <si>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</si>
  <si>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</si>
  <si>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</si>
  <si>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</si>
  <si>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</si>
  <si>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</si>
  <si>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</si>
  <si>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</si>
  <si>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</si>
  <si>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</si>
  <si>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</si>
  <si>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</si>
  <si>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</si>
  <si>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</si>
  <si>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</si>
  <si>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</si>
  <si>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</si>
  <si>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</si>
  <si>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</si>
  <si>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</si>
  <si>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</si>
  <si>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</si>
  <si>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</si>
  <si>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</si>
  <si>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</si>
  <si>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</si>
  <si>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</si>
  <si>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</si>
  <si>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</si>
  <si>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</si>
  <si>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</si>
  <si>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</si>
  <si>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</si>
  <si>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</si>
  <si>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</si>
  <si>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</si>
  <si>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</si>
  <si>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</si>
  <si>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</si>
  <si>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</si>
  <si>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</si>
  <si>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</si>
  <si>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</si>
  <si>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</si>
  <si>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</si>
  <si>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</si>
  <si>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</si>
  <si>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</si>
  <si>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</si>
  <si>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</si>
  <si>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</si>
  <si>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</si>
  <si>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</si>
  <si>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</si>
  <si>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</si>
  <si>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</si>
  <si>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</si>
  <si>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</si>
  <si>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</si>
  <si>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</si>
  <si>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</si>
  <si>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</si>
  <si>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</si>
  <si>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</si>
  <si>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</si>
  <si>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</si>
  <si>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</si>
  <si>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</si>
  <si>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</si>
  <si>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</si>
  <si>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</si>
  <si>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</si>
  <si>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</si>
  <si>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</si>
  <si>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</si>
  <si>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</si>
  <si>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</si>
  <si>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</si>
  <si>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</si>
  <si>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</si>
  <si>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</si>
  <si>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</si>
  <si>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</si>
  <si>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</si>
  <si>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</si>
  <si>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</si>
  <si>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</si>
  <si>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</si>
  <si>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</si>
  <si>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</si>
  <si>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</si>
  <si>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</si>
  <si>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</si>
  <si>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</si>
  <si>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</si>
  <si>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</si>
  <si>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</si>
  <si>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</si>
  <si>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</si>
  <si>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</si>
  <si>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</si>
  <si>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</si>
  <si>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</si>
  <si>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</si>
  <si>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</si>
  <si>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</si>
  <si>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</si>
  <si>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</si>
  <si>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</si>
  <si>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</si>
  <si>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</si>
  <si>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</si>
  <si>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</si>
  <si>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</si>
  <si>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</si>
  <si>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</si>
  <si>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</si>
  <si>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</si>
  <si>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</si>
  <si>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</si>
  <si>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</si>
  <si>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</si>
  <si>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</si>
  <si>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</si>
  <si>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</si>
  <si>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</si>
  <si>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</si>
  <si>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</si>
  <si>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</si>
  <si>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</si>
  <si>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</si>
  <si>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</si>
  <si>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</si>
  <si>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</si>
  <si>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</si>
  <si>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</si>
  <si>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</si>
  <si>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</si>
  <si>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</si>
  <si>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</si>
  <si>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</si>
  <si>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</si>
  <si>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</si>
  <si>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</si>
  <si>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</si>
  <si>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</si>
  <si>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</si>
  <si>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</si>
  <si>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</si>
  <si>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</si>
  <si>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</si>
  <si>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</si>
  <si>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</si>
  <si>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</si>
  <si>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</si>
  <si>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</si>
  <si>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</si>
  <si>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</si>
  <si>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</si>
  <si>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</si>
  <si>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</si>
  <si>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</si>
  <si>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</si>
  <si>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</si>
  <si>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</si>
  <si>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</si>
  <si>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</si>
  <si>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</si>
  <si>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</si>
  <si>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</si>
  <si>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</si>
  <si>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</si>
  <si>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</si>
  <si>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</si>
  <si>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</si>
  <si>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</si>
  <si>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</si>
  <si>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</si>
  <si>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</si>
  <si>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</si>
  <si>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</si>
  <si>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</si>
  <si>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</si>
  <si>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</si>
  <si>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</si>
  <si>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</si>
  <si>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</si>
  <si>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</si>
  <si>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</si>
  <si>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</si>
  <si>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</si>
  <si>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</si>
  <si>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</si>
  <si>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</si>
  <si>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</si>
  <si>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</si>
  <si>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</si>
  <si>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</si>
  <si>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</si>
  <si>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</si>
  <si>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</si>
  <si>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</si>
  <si>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</si>
  <si>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</si>
  <si>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</si>
  <si>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</si>
  <si>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</si>
  <si>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</si>
  <si>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</si>
  <si>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</si>
  <si>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</si>
  <si>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</si>
  <si>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</si>
  <si>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</si>
  <si>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</si>
  <si>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</si>
  <si>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</si>
  <si>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</si>
  <si>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</si>
  <si>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</si>
  <si>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</si>
  <si>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</si>
  <si>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</si>
  <si>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</si>
  <si>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</si>
  <si>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</si>
  <si>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</si>
  <si>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</si>
  <si>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</si>
  <si>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</si>
  <si>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</si>
  <si>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</si>
  <si>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</si>
  <si>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</si>
  <si>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</si>
  <si>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</si>
  <si>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</si>
  <si>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</si>
  <si>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</si>
  <si>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</si>
  <si>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</si>
  <si>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</si>
  <si>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</si>
  <si>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</si>
  <si>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</si>
  <si>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</si>
  <si>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</si>
  <si>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</si>
  <si>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</si>
  <si>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</si>
  <si>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</si>
  <si>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</si>
  <si>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</si>
  <si>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</si>
  <si>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</si>
  <si>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</si>
  <si>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</si>
  <si>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</si>
  <si>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</si>
  <si>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</si>
  <si>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</si>
  <si>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</si>
  <si>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</si>
  <si>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</si>
  <si>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</si>
  <si>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</si>
  <si>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</si>
  <si>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</si>
  <si>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</si>
  <si>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</si>
  <si>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</si>
  <si>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</si>
  <si>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</si>
  <si>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</si>
  <si>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</si>
  <si>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</si>
  <si>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</si>
  <si>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</si>
  <si>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</si>
  <si>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</si>
  <si>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</si>
  <si>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</si>
  <si>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</si>
  <si>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</si>
  <si>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</si>
  <si>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</si>
  <si>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</si>
  <si>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</si>
  <si>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</si>
  <si>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</si>
  <si>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</si>
  <si>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</si>
  <si>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</si>
  <si>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</si>
  <si>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</si>
  <si>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</si>
  <si>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</si>
  <si>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</si>
  <si>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</si>
  <si>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</si>
  <si>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</si>
  <si>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</si>
  <si>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</si>
  <si>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</si>
  <si>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</si>
  <si>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</si>
  <si>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</si>
  <si>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</si>
  <si>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</si>
  <si>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</si>
  <si>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</si>
  <si>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</si>
  <si>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</si>
  <si>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</si>
  <si>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</si>
  <si>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</si>
  <si>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</si>
  <si>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</si>
  <si>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</si>
  <si>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</si>
  <si>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</si>
  <si>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</si>
  <si>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</si>
  <si>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</si>
  <si>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</si>
  <si>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</si>
  <si>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</si>
  <si>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</si>
  <si>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</si>
  <si>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</si>
  <si>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</si>
  <si>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</si>
  <si>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</si>
  <si>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</si>
  <si>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</si>
  <si>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</si>
  <si>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</si>
  <si>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</si>
  <si>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</si>
  <si>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</si>
  <si>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</si>
  <si>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</si>
  <si>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</si>
  <si>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</si>
  <si>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</si>
  <si>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</si>
  <si>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</si>
  <si>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</si>
  <si>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</si>
  <si>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</si>
  <si>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</si>
  <si>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</si>
  <si>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</si>
  <si>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</si>
  <si>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</si>
  <si>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</si>
  <si>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</si>
  <si>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</si>
  <si>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</si>
  <si>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</si>
  <si>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</si>
  <si>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</si>
  <si>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</si>
  <si>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</si>
  <si>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</si>
  <si>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</si>
  <si>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</si>
  <si>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</si>
  <si>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</si>
  <si>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</si>
  <si>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</si>
  <si>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</si>
  <si>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</si>
  <si>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</si>
  <si>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</si>
  <si>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</si>
  <si>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</si>
  <si>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</si>
  <si>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</si>
  <si>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</si>
  <si>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</si>
  <si>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</si>
  <si>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</si>
  <si>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</si>
  <si>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</si>
  <si>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</si>
  <si>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</si>
  <si>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</si>
  <si>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</si>
  <si>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</si>
  <si>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</si>
  <si>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</si>
  <si>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</si>
  <si>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</si>
  <si>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</si>
  <si>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</si>
  <si>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</si>
  <si>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</si>
  <si>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</si>
  <si>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</si>
  <si>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</si>
  <si>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</si>
  <si>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</si>
  <si>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</si>
  <si>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</si>
  <si>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</si>
  <si>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</si>
  <si>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</si>
  <si>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</si>
  <si>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</si>
  <si>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</si>
  <si>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</si>
  <si>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</si>
  <si>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</si>
  <si>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</si>
  <si>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</si>
  <si>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</si>
  <si>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</si>
  <si>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</si>
  <si>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</si>
  <si>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</si>
  <si>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</si>
  <si>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</si>
  <si>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</si>
  <si>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</si>
  <si>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</si>
  <si>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</si>
  <si>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</si>
  <si>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</si>
  <si>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</si>
  <si>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</si>
  <si>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</si>
  <si>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</si>
  <si>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</si>
  <si>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</si>
  <si>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</si>
  <si>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</si>
  <si>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</si>
  <si>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</si>
  <si>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</si>
  <si>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</si>
  <si>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</si>
  <si>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</si>
  <si>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</si>
  <si>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</si>
  <si>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</si>
  <si>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</si>
  <si>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</si>
  <si>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</si>
  <si>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</si>
  <si>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</si>
  <si>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</si>
  <si>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</si>
  <si>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</si>
  <si>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</si>
  <si>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</si>
  <si>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</si>
  <si>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</si>
  <si>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</si>
  <si>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</si>
  <si>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</si>
  <si>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</si>
  <si>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</si>
  <si>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</si>
  <si>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</si>
  <si>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</si>
  <si>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</si>
  <si>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</si>
  <si>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</si>
  <si>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</si>
  <si>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</si>
  <si>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</si>
  <si>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</si>
  <si>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</si>
  <si>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</si>
  <si>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</si>
  <si>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</si>
  <si>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</si>
  <si>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</si>
  <si>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</si>
  <si>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</si>
  <si>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</si>
  <si>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</si>
  <si>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</si>
  <si>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</si>
  <si>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</si>
  <si>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</si>
  <si>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</si>
  <si>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</si>
  <si>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</si>
  <si>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</si>
  <si>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</si>
  <si>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</si>
  <si>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</si>
  <si>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</si>
  <si>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</si>
  <si>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</si>
  <si>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</si>
  <si>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</si>
  <si>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</si>
  <si>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</si>
  <si>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</si>
  <si>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</si>
  <si>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</si>
  <si>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</si>
  <si>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</si>
  <si>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</si>
  <si>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</si>
  <si>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</si>
  <si>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</si>
  <si>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</si>
  <si>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</si>
  <si>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</si>
  <si>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</si>
  <si>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</si>
  <si>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</si>
  <si>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</si>
  <si>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</si>
  <si>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</si>
  <si>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</si>
  <si>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</si>
  <si>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</si>
  <si>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</si>
  <si>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</si>
  <si>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</si>
  <si>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</si>
  <si>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</si>
  <si>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</si>
  <si>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</si>
  <si>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</si>
  <si>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</si>
  <si>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</si>
  <si>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</si>
  <si>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</si>
  <si>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</si>
  <si>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</si>
  <si>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</si>
  <si>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</si>
  <si>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</si>
  <si>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</si>
  <si>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</si>
  <si>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</si>
  <si>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</si>
  <si>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</si>
  <si>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</si>
  <si>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</si>
  <si>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</si>
  <si>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</si>
  <si>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</si>
  <si>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</si>
  <si>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</si>
  <si>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</si>
  <si>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</si>
  <si>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</si>
  <si>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</si>
  <si>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</si>
  <si>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</si>
  <si>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</si>
  <si>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</si>
  <si>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</si>
  <si>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</si>
  <si>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</si>
  <si>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</si>
  <si>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</si>
  <si>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</si>
  <si>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</si>
  <si>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</si>
  <si>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</si>
  <si>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</si>
  <si>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</si>
  <si>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</si>
  <si>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</si>
  <si>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</si>
  <si>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</si>
  <si>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</si>
  <si>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</si>
  <si>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</si>
  <si>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</si>
  <si>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</si>
  <si>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</si>
  <si>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</si>
  <si>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</si>
  <si>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</si>
  <si>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</si>
  <si>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</si>
  <si>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</si>
  <si>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</si>
  <si>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</si>
  <si>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</si>
  <si>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</si>
  <si>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</si>
  <si>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</si>
  <si>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</si>
  <si>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</si>
  <si>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</si>
  <si>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</si>
  <si>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</si>
  <si>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</si>
  <si>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</si>
  <si>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</si>
  <si>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</si>
  <si>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</si>
  <si>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</si>
  <si>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</si>
  <si>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</si>
  <si>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</si>
  <si>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</si>
  <si>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</si>
  <si>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</si>
  <si>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</si>
  <si>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</si>
  <si>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</si>
  <si>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</si>
  <si>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</si>
  <si>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</si>
  <si>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</si>
  <si>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</si>
  <si>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</si>
  <si>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</si>
  <si>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</si>
  <si>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</si>
  <si>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</si>
  <si>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</si>
  <si>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</si>
  <si>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</si>
  <si>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</si>
  <si>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</si>
  <si>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</si>
  <si>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</si>
  <si>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</si>
  <si>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</si>
  <si>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</si>
  <si>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</si>
  <si>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</si>
  <si>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</si>
  <si>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</si>
  <si>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</si>
  <si>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</si>
  <si>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</si>
  <si>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</si>
  <si>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</si>
  <si>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</si>
  <si>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</si>
  <si>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</si>
  <si>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</si>
  <si>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</si>
  <si>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</si>
  <si>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</si>
  <si>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</si>
  <si>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</si>
  <si>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</si>
  <si>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</si>
  <si>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</si>
  <si>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</si>
  <si>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</si>
  <si>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</si>
  <si>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</si>
  <si>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</si>
  <si>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</si>
  <si>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</si>
  <si>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</si>
  <si>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</si>
  <si>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</si>
  <si>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</si>
  <si>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</si>
  <si>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</si>
  <si>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</si>
  <si>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</si>
  <si>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</si>
  <si>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</si>
  <si>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</si>
  <si>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</si>
  <si>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</si>
  <si>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</si>
  <si>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</si>
  <si>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</si>
  <si>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</si>
  <si>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</si>
  <si>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</si>
  <si>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</si>
  <si>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</si>
  <si>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</si>
  <si>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</si>
  <si>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</si>
  <si>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</si>
  <si>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</si>
  <si>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</si>
  <si>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</si>
  <si>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</si>
  <si>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</si>
  <si>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</si>
  <si>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</si>
  <si>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</si>
  <si>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</si>
  <si>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</si>
  <si>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</si>
  <si>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</si>
  <si>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</si>
  <si>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</si>
  <si>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</si>
  <si>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</si>
  <si>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</si>
  <si>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</si>
  <si>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</si>
  <si>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</si>
  <si>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</si>
  <si>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</si>
  <si>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</si>
  <si>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</si>
  <si>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</si>
  <si>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</si>
  <si>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</si>
  <si>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</si>
  <si>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</si>
  <si>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</si>
  <si>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</si>
  <si>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</si>
  <si>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</si>
  <si>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</si>
  <si>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</si>
  <si>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</si>
  <si>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</si>
  <si>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</si>
  <si>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</si>
  <si>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</si>
  <si>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</si>
  <si>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</si>
  <si>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</si>
  <si>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</si>
  <si>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</si>
  <si>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</si>
  <si>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</si>
  <si>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</si>
  <si>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</si>
  <si>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</si>
  <si>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</si>
  <si>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</si>
  <si>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</si>
  <si>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</si>
  <si>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</si>
  <si>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</si>
  <si>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</si>
  <si>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</si>
  <si>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</si>
  <si>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</si>
  <si>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</si>
  <si>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</si>
  <si>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</si>
  <si>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</si>
  <si>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</si>
  <si>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</si>
  <si>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</si>
  <si>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</si>
  <si>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</si>
  <si>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</si>
  <si>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</si>
  <si>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</si>
  <si>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</si>
  <si>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</si>
  <si>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</si>
  <si>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</si>
  <si>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</si>
  <si>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</si>
  <si>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</si>
  <si>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</si>
  <si>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</si>
  <si>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</si>
  <si>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</si>
  <si>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</si>
  <si>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</si>
  <si>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</si>
  <si>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</si>
  <si>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</si>
  <si>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</si>
  <si>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</si>
  <si>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</si>
  <si>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</si>
  <si>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</si>
  <si>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</si>
  <si>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</si>
  <si>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</si>
  <si>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</si>
  <si>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</si>
  <si>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</si>
  <si>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</si>
  <si>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</si>
  <si>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</si>
  <si>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</si>
  <si>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</si>
  <si>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</si>
  <si>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</si>
  <si>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</si>
  <si>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</si>
  <si>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</si>
  <si>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</si>
  <si>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</si>
  <si>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</si>
  <si>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</si>
  <si>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</si>
  <si>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</si>
  <si>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</si>
  <si>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</si>
  <si>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</si>
  <si>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</si>
  <si>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</si>
  <si>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</si>
  <si>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</si>
  <si>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</si>
  <si>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</si>
  <si>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</si>
  <si>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</si>
  <si>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</si>
  <si>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</si>
  <si>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</si>
  <si>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</si>
  <si>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</si>
  <si>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</si>
  <si>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</si>
  <si>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</si>
  <si>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</si>
  <si>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</si>
  <si>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</si>
  <si>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</si>
  <si>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</si>
  <si>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</si>
  <si>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</si>
  <si>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</si>
  <si>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</si>
  <si>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</si>
  <si>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</si>
  <si>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</si>
  <si>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</si>
  <si>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</si>
  <si>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</si>
  <si>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</si>
  <si>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</si>
  <si>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</si>
  <si>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</si>
  <si>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</si>
  <si>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</si>
  <si>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</si>
  <si>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</si>
  <si>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</si>
  <si>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</si>
  <si>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</si>
  <si>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</si>
  <si>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</si>
  <si>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</si>
  <si>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</si>
  <si>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</si>
  <si>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</si>
  <si>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</si>
  <si>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</si>
  <si>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</si>
  <si>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</si>
  <si>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</si>
  <si>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</si>
  <si>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</si>
  <si>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</si>
  <si>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</si>
  <si>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</si>
  <si>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</si>
  <si>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</si>
  <si>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</si>
  <si>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</si>
  <si>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</si>
  <si>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</si>
  <si>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</si>
  <si>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</si>
  <si>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</si>
  <si>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</si>
  <si>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</si>
  <si>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</si>
  <si>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</si>
  <si>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</si>
  <si>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</si>
  <si>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</si>
  <si>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</si>
  <si>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</si>
  <si>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</si>
  <si>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</si>
  <si>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</si>
  <si>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</si>
  <si>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</si>
  <si>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</si>
  <si>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</si>
  <si>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</si>
  <si>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</si>
  <si>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</si>
  <si>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</si>
  <si>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</si>
  <si>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</si>
  <si>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</si>
  <si>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</si>
  <si>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</si>
  <si>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</si>
  <si>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</si>
  <si>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</si>
  <si>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</si>
  <si>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</si>
  <si>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</si>
  <si>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</si>
  <si>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</si>
  <si>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</si>
  <si>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</si>
  <si>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</si>
  <si>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</si>
  <si>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</si>
  <si>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</si>
  <si>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</si>
  <si>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</si>
  <si>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</si>
  <si>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</si>
  <si>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</si>
  <si>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</si>
  <si>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</si>
  <si>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</si>
  <si>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</si>
  <si>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</si>
  <si>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</si>
  <si>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</si>
  <si>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</si>
  <si>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</si>
  <si>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</si>
  <si>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</si>
  <si>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</si>
  <si>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</si>
  <si>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</si>
  <si>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</si>
  <si>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</si>
  <si>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</si>
  <si>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</si>
  <si>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</si>
  <si>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</si>
  <si>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</si>
  <si>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</si>
  <si>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</si>
  <si>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</si>
  <si>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</si>
  <si>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</si>
  <si>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</si>
  <si>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</si>
  <si>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</si>
  <si>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</si>
  <si>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</si>
  <si>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</si>
  <si>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</si>
  <si>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</si>
  <si>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</si>
  <si>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</si>
  <si>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</si>
  <si>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</si>
  <si>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</si>
  <si>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</si>
  <si>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</si>
  <si>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</si>
  <si>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</si>
  <si>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</si>
  <si>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</si>
  <si>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</si>
  <si>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</si>
  <si>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</si>
  <si>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</si>
  <si>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</si>
  <si>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</si>
  <si>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</si>
  <si>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</si>
  <si>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</si>
  <si>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</si>
  <si>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</si>
  <si>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</si>
  <si>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</si>
  <si>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</si>
  <si>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</si>
  <si>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</si>
  <si>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</si>
  <si>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</si>
  <si>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</si>
  <si>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</si>
  <si>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</si>
  <si>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</si>
  <si>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</si>
  <si>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</si>
  <si>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</si>
  <si>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</si>
  <si>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</si>
  <si>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</si>
  <si>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</si>
  <si>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</si>
  <si>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</si>
  <si>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</si>
  <si>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</si>
  <si>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</si>
  <si>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</si>
  <si>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</si>
  <si>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</si>
  <si>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</si>
  <si>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</si>
  <si>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</si>
  <si>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</si>
  <si>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</si>
  <si>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</si>
  <si>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</si>
  <si>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</si>
  <si>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</si>
  <si>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</si>
  <si>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</si>
  <si>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</si>
  <si>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</si>
  <si>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</si>
  <si>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</si>
  <si>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</si>
  <si>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</si>
  <si>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</si>
  <si>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</si>
  <si>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</si>
  <si>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</si>
  <si>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</si>
  <si>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</si>
  <si>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</si>
  <si>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</si>
  <si>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</si>
  <si>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</si>
  <si>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</si>
  <si>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</si>
  <si>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</si>
  <si>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</si>
  <si>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</si>
  <si>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</si>
  <si>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</si>
  <si>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</si>
  <si>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</si>
  <si>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</si>
  <si>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</si>
  <si>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</si>
  <si>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</si>
  <si>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</si>
  <si>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</si>
  <si>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</si>
  <si>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</si>
  <si>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</si>
  <si>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</si>
  <si>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</si>
  <si>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</si>
  <si>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</si>
  <si>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</si>
  <si>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</si>
  <si>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</si>
  <si>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</si>
  <si>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</si>
  <si>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</si>
  <si>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</si>
  <si>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</si>
  <si>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</si>
  <si>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</si>
  <si>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</si>
  <si>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</si>
  <si>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</si>
  <si>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</si>
  <si>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</si>
  <si>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</si>
  <si>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</si>
  <si>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</si>
  <si>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</si>
  <si>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</si>
  <si>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</si>
  <si>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</si>
  <si>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</si>
  <si>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</si>
  <si>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</si>
  <si>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</si>
  <si>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</si>
  <si>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</si>
  <si>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</si>
  <si>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</si>
  <si>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</si>
  <si>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</si>
  <si>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</si>
  <si>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</si>
  <si>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</si>
  <si>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</si>
  <si>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</si>
  <si>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</si>
  <si>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</si>
  <si>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</si>
  <si>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</si>
  <si>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</si>
  <si>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</si>
  <si>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</si>
  <si>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</si>
  <si>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</si>
  <si>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</si>
  <si>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</si>
  <si>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</si>
  <si>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</si>
  <si>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</si>
  <si>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</si>
  <si>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</si>
  <si>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</si>
  <si>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</si>
  <si>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</si>
  <si>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</si>
  <si>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</si>
  <si>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</si>
  <si>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</si>
  <si>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</si>
  <si>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</si>
  <si>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</si>
  <si>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</si>
  <si>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</si>
  <si>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</si>
  <si>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</si>
  <si>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</si>
  <si>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</si>
  <si>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</si>
  <si>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</si>
  <si>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</si>
  <si>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</si>
  <si>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</si>
  <si>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</si>
  <si>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</si>
  <si>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</si>
  <si>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</si>
  <si>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</si>
  <si>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</si>
  <si>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</si>
  <si>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</si>
  <si>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</si>
  <si>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</si>
  <si>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</si>
  <si>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</si>
  <si>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</si>
  <si>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</si>
  <si>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</si>
  <si>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</si>
  <si>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</si>
  <si>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</si>
  <si>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</si>
  <si>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</si>
  <si>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</si>
  <si>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</si>
  <si>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</si>
  <si>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</si>
  <si>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</si>
  <si>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</si>
  <si>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</si>
  <si>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</si>
  <si>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</si>
  <si>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</si>
  <si>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</si>
  <si>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</si>
  <si>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</si>
  <si>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</si>
  <si>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</si>
  <si>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</si>
  <si>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</si>
  <si>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</si>
  <si>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</si>
  <si>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</si>
  <si>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</si>
  <si>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</si>
  <si>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</si>
  <si>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</si>
  <si>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</si>
  <si>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</si>
  <si>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</si>
  <si>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</si>
  <si>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</si>
  <si>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</si>
  <si>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</si>
  <si>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</si>
  <si>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</si>
  <si>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</si>
  <si>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</si>
  <si>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</si>
  <si>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</si>
  <si>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</si>
  <si>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</si>
  <si>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</si>
  <si>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</si>
  <si>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</si>
  <si>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</si>
  <si>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</si>
  <si>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</si>
  <si>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</si>
  <si>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</si>
  <si>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</si>
  <si>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</si>
  <si>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</si>
  <si>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</si>
  <si>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</si>
  <si>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</si>
  <si>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</si>
  <si>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</si>
  <si>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</si>
  <si>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</si>
  <si>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</si>
  <si>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</si>
  <si>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</si>
  <si>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</si>
  <si>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</si>
  <si>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</si>
  <si>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</si>
  <si>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</si>
  <si>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</si>
  <si>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</si>
  <si>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</si>
  <si>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</si>
  <si>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</si>
  <si>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</si>
  <si>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</si>
  <si>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</si>
  <si>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</si>
  <si>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</si>
  <si>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</si>
  <si>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</si>
  <si>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</si>
  <si>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</si>
  <si>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</si>
  <si>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</si>
  <si>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</si>
  <si>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</si>
  <si>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</si>
  <si>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</si>
  <si>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</si>
  <si>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</si>
  <si>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</si>
  <si>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</si>
  <si>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</si>
  <si>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</si>
  <si>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</si>
  <si>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</si>
  <si>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</si>
  <si>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</si>
  <si>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</si>
  <si>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</si>
  <si>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</si>
  <si>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</si>
  <si>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</si>
  <si>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</si>
  <si>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</si>
  <si>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</si>
  <si>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</si>
  <si>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</si>
  <si>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</si>
  <si>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</si>
  <si>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</si>
  <si>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</si>
  <si>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</si>
  <si>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</si>
  <si>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</si>
  <si>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</si>
  <si>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</si>
  <si>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</si>
  <si>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</si>
  <si>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</si>
  <si>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</si>
  <si>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</si>
  <si>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</si>
  <si>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</si>
  <si>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</si>
  <si>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</si>
  <si>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</si>
  <si>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</si>
  <si>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</si>
  <si>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</si>
  <si>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</si>
  <si>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</si>
  <si>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</si>
  <si>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</si>
  <si>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</si>
  <si>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</si>
  <si>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</si>
  <si>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</si>
  <si>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</si>
  <si>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</si>
  <si>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</si>
  <si>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</si>
  <si>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</si>
  <si>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</si>
  <si>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</si>
  <si>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</si>
  <si>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</si>
  <si>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</si>
  <si>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</si>
  <si>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</si>
  <si>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</si>
  <si>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</si>
  <si>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</si>
  <si>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</si>
  <si>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</si>
  <si>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</si>
  <si>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</si>
  <si>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</si>
  <si>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</si>
  <si>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</si>
  <si>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</si>
  <si>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</si>
  <si>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</si>
  <si>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</si>
  <si>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</si>
  <si>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</si>
  <si>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</si>
  <si>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</si>
  <si>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</si>
  <si>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</si>
  <si>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</si>
  <si>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</si>
  <si>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</si>
  <si>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</si>
  <si>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</si>
  <si>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</si>
  <si>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</si>
  <si>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</si>
  <si>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</si>
  <si>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</si>
  <si>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</si>
  <si>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</si>
  <si>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</si>
  <si>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</si>
  <si>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</si>
  <si>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</si>
  <si>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</si>
  <si>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</si>
  <si>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</si>
  <si>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</si>
  <si>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</si>
  <si>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</si>
  <si>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</si>
  <si>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</si>
  <si>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</si>
  <si>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</si>
  <si>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</si>
  <si>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</si>
  <si>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</si>
  <si>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</si>
  <si>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</si>
  <si>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</si>
  <si>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</si>
  <si>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</si>
  <si>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</si>
  <si>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</si>
  <si>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</si>
  <si>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</si>
  <si>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</si>
  <si>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</si>
  <si>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</si>
  <si>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</si>
  <si>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</si>
  <si>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</si>
  <si>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</si>
  <si>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</si>
  <si>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</si>
  <si>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</si>
  <si>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</si>
  <si>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</si>
  <si>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</si>
  <si>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</si>
  <si>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</si>
  <si>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</si>
  <si>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</si>
  <si>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</si>
  <si>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</si>
  <si>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</si>
  <si>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</si>
  <si>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</si>
  <si>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</si>
  <si>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</si>
  <si>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</si>
  <si>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</si>
  <si>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</si>
  <si>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</si>
  <si>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</si>
  <si>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</si>
  <si>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</si>
  <si>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</si>
  <si>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</si>
  <si>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</si>
  <si>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</si>
  <si>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</si>
  <si>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</si>
  <si>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</si>
  <si>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</si>
  <si>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</si>
  <si>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</si>
  <si>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</si>
  <si>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</si>
  <si>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</si>
  <si>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</si>
  <si>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</si>
  <si>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</si>
  <si>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</si>
  <si>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</si>
  <si>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</si>
  <si>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</si>
  <si>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</si>
  <si>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</si>
  <si>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</si>
  <si>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</si>
  <si>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</si>
  <si>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</si>
  <si>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</si>
  <si>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</si>
  <si>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</si>
  <si>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</si>
  <si>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</si>
  <si>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</si>
  <si>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</si>
  <si>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</si>
  <si>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</si>
  <si>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</si>
  <si>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</si>
  <si>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</si>
  <si>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</si>
  <si>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</si>
  <si>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</si>
  <si>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</si>
  <si>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</si>
  <si>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</si>
  <si>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</si>
  <si>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</si>
  <si>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</si>
  <si>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</si>
  <si>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</si>
  <si>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</si>
  <si>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</si>
  <si>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</si>
  <si>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</si>
  <si>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</si>
  <si>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</si>
  <si>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</si>
  <si>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</si>
  <si>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</si>
  <si>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</si>
  <si>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</si>
  <si>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</si>
  <si>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</si>
  <si>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</si>
  <si>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</si>
  <si>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</si>
  <si>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</si>
  <si>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</si>
  <si>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</si>
  <si>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</si>
  <si>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</si>
  <si>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</si>
  <si>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</si>
  <si>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</si>
  <si>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</si>
  <si>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</si>
  <si>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</si>
  <si>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</si>
  <si>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</si>
  <si>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</si>
  <si>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</si>
  <si>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</si>
  <si>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</si>
  <si>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</si>
  <si>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</si>
  <si>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</si>
  <si>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</si>
  <si>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</si>
  <si>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</si>
  <si>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</si>
  <si>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</si>
  <si>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</si>
  <si>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</si>
  <si>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</si>
  <si>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</si>
  <si>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</si>
  <si>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</si>
  <si>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</si>
  <si>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</si>
  <si>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</si>
  <si>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</si>
  <si>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</si>
  <si>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</si>
  <si>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</si>
  <si>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</si>
  <si>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</si>
  <si>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</si>
  <si>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</si>
  <si>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</si>
  <si>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</si>
  <si>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</si>
  <si>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</si>
  <si>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</si>
  <si>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</si>
  <si>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</si>
  <si>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</si>
  <si>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</si>
  <si>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</si>
  <si>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</si>
  <si>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</si>
  <si>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</si>
  <si>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</si>
  <si>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</si>
  <si>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</si>
  <si>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</si>
  <si>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</si>
  <si>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</si>
  <si>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</si>
  <si>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</si>
  <si>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</si>
  <si>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</si>
  <si>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</si>
  <si>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</si>
  <si>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</si>
  <si>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</si>
  <si>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</si>
  <si>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</si>
  <si>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</si>
  <si>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</si>
  <si>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</si>
  <si>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</si>
  <si>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</si>
  <si>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</si>
  <si>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</si>
  <si>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</si>
  <si>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</si>
  <si>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</si>
  <si>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</si>
  <si>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</si>
  <si>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</si>
  <si>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</si>
  <si>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</si>
  <si>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</si>
  <si>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</si>
  <si>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</si>
  <si>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</si>
  <si>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</si>
  <si>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</si>
  <si>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</si>
  <si>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</si>
  <si>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</si>
  <si>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</si>
  <si>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</si>
  <si>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</si>
  <si>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</si>
  <si>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</si>
  <si>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</si>
  <si>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</si>
  <si>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</si>
  <si>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</si>
  <si>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</si>
  <si>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</si>
  <si>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</si>
  <si>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</si>
  <si>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</si>
  <si>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</si>
  <si>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</si>
  <si>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</si>
  <si>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</si>
  <si>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</si>
  <si>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</si>
  <si>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</si>
  <si>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</si>
  <si>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</si>
  <si>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</si>
  <si>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</si>
  <si>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</si>
  <si>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</si>
  <si>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</si>
  <si>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</si>
  <si>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</si>
  <si>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</si>
  <si>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</si>
  <si>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</si>
  <si>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</si>
  <si>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</si>
  <si>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</si>
  <si>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</si>
  <si>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</si>
  <si>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</si>
  <si>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</si>
  <si>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</si>
  <si>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</si>
  <si>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</si>
  <si>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</si>
  <si>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</si>
  <si>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</si>
  <si>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</si>
  <si>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</si>
  <si>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</si>
  <si>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</si>
  <si>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</si>
  <si>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</si>
  <si>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</si>
  <si>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</si>
  <si>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</si>
  <si>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</si>
  <si>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</si>
  <si>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</si>
  <si>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</si>
  <si>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</si>
  <si>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</si>
  <si>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</si>
  <si>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</si>
  <si>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</si>
  <si>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</si>
  <si>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</si>
  <si>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</si>
  <si>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</si>
  <si>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</si>
  <si>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</si>
  <si>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</si>
  <si>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</si>
  <si>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</si>
  <si>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</si>
  <si>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</si>
  <si>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</si>
  <si>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</si>
  <si>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</si>
  <si>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</si>
  <si>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</si>
  <si>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</si>
  <si>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</si>
  <si>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</si>
  <si>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</si>
  <si>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</si>
  <si>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</si>
  <si>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</si>
  <si>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</si>
  <si>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</si>
  <si>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</si>
  <si>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</si>
  <si>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</si>
  <si>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</si>
  <si>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</si>
  <si>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</si>
  <si>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</si>
  <si>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</si>
  <si>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</si>
  <si>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</si>
  <si>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</si>
  <si>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</si>
  <si>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</si>
  <si>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</si>
  <si>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</si>
  <si>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</si>
  <si>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</si>
  <si>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</si>
  <si>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</si>
  <si>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</si>
  <si>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</si>
  <si>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</si>
  <si>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</si>
  <si>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</si>
  <si>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</si>
  <si>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</si>
  <si>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</si>
  <si>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</si>
  <si>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</si>
  <si>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</si>
  <si>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</si>
  <si>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</si>
  <si>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</si>
  <si>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</si>
  <si>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</si>
  <si>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</si>
  <si>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</si>
  <si>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</si>
  <si>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</si>
  <si>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</si>
  <si>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</si>
  <si>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</si>
  <si>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</si>
  <si>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</si>
  <si>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</si>
  <si>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</si>
  <si>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</si>
  <si>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</si>
  <si>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</si>
  <si>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</si>
  <si>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</si>
  <si>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</si>
  <si>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</si>
  <si>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</si>
  <si>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</si>
  <si>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</si>
  <si>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</si>
  <si>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</si>
  <si>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</si>
  <si>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</si>
  <si>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</si>
  <si>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</si>
  <si>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</si>
  <si>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</si>
  <si>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</si>
  <si>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</si>
  <si>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</si>
  <si>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</si>
  <si>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</si>
  <si>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</si>
  <si>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</si>
  <si>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</si>
  <si>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</si>
  <si>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</si>
  <si>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</si>
  <si>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</si>
  <si>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</si>
  <si>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</si>
  <si>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</si>
  <si>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</si>
  <si>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</si>
  <si>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</si>
  <si>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</si>
  <si>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</si>
  <si>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</si>
  <si>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</si>
  <si>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</si>
  <si>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</si>
  <si>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</si>
  <si>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</si>
  <si>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</si>
  <si>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</si>
  <si>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</si>
  <si>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</si>
  <si>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</si>
  <si>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</si>
  <si>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</si>
  <si>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</si>
  <si>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</si>
  <si>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</si>
  <si>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</si>
  <si>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</si>
  <si>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</si>
  <si>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</si>
  <si>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</si>
  <si>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</si>
  <si>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</si>
  <si>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</si>
  <si>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</si>
  <si>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</si>
  <si>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</si>
  <si>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</si>
  <si>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</si>
  <si>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</si>
  <si>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</si>
  <si>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</si>
  <si>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</si>
  <si>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</si>
  <si>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</si>
  <si>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</si>
  <si>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</si>
  <si>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</si>
  <si>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</si>
  <si>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</si>
  <si>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</si>
  <si>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</si>
  <si>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</si>
  <si>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</si>
  <si>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</si>
  <si>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</si>
  <si>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</si>
  <si>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</si>
  <si>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</si>
  <si>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</si>
  <si>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</si>
  <si>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</si>
  <si>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</si>
  <si>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</si>
  <si>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</si>
  <si>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</si>
  <si>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</si>
  <si>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</si>
  <si>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</si>
  <si>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</si>
  <si>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</si>
  <si>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</si>
  <si>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</si>
  <si>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</si>
  <si>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</si>
  <si>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</si>
  <si>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</si>
  <si>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</si>
  <si>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</si>
  <si>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</si>
  <si>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</si>
  <si>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</si>
  <si>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</si>
  <si>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</si>
  <si>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</si>
  <si>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</si>
  <si>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</si>
  <si>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</si>
  <si>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</si>
  <si>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</si>
  <si>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</si>
  <si>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</si>
  <si>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</si>
  <si>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</si>
  <si>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</si>
  <si>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</si>
  <si>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</si>
  <si>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</si>
  <si>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</si>
  <si>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</si>
  <si>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</si>
  <si>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</si>
  <si>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</si>
  <si>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</si>
  <si>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</si>
  <si>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</si>
  <si>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</si>
  <si>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</si>
  <si>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</si>
  <si>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</si>
  <si>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</si>
  <si>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</si>
  <si>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</si>
  <si>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</si>
  <si>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</si>
  <si>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</si>
  <si>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</si>
  <si>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</si>
  <si>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</si>
  <si>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</si>
  <si>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</si>
  <si>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</si>
  <si>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</si>
  <si>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</si>
  <si>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</si>
  <si>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</si>
  <si>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</si>
  <si>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</si>
  <si>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</si>
  <si>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</si>
  <si>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</si>
  <si>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</si>
  <si>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</si>
  <si>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</si>
  <si>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</si>
  <si>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</si>
  <si>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</si>
  <si>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</si>
  <si>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</si>
  <si>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</si>
  <si>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</si>
  <si>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</si>
  <si>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</si>
  <si>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</si>
  <si>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</si>
  <si>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</si>
  <si>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</si>
  <si>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</si>
  <si>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</si>
  <si>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</si>
  <si>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</si>
  <si>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</si>
  <si>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</si>
  <si>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</si>
  <si>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</si>
  <si>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</si>
  <si>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</si>
  <si>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</si>
  <si>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</si>
  <si>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</si>
  <si>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</si>
  <si>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</si>
  <si>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</si>
  <si>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</si>
  <si>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</si>
  <si>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</si>
  <si>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</si>
  <si>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</si>
  <si>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</si>
  <si>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</si>
  <si>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</si>
  <si>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</si>
  <si>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</si>
  <si>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</si>
  <si>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</si>
  <si>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</si>
  <si>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</si>
  <si>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</si>
  <si>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</si>
  <si>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</si>
  <si>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</si>
  <si>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</si>
  <si>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</si>
  <si>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</si>
  <si>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</si>
  <si>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</si>
  <si>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</si>
  <si>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</si>
  <si>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</si>
  <si>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</si>
  <si>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</si>
  <si>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</si>
  <si>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</si>
  <si>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</si>
  <si>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</si>
  <si>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</si>
  <si>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</si>
  <si>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</si>
  <si>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</si>
  <si>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</si>
  <si>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</si>
  <si>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</si>
  <si>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</si>
  <si>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</si>
  <si>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</si>
  <si>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</si>
  <si>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</si>
  <si>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</si>
  <si>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</si>
  <si>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</si>
  <si>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</si>
  <si>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</si>
  <si>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</si>
  <si>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</si>
  <si>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</si>
  <si>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</si>
  <si>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</si>
  <si>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</si>
  <si>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</si>
  <si>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</si>
  <si>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</si>
  <si>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</si>
  <si>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</si>
  <si>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</si>
  <si>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</si>
  <si>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</si>
  <si>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</si>
  <si>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</si>
  <si>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</si>
  <si>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</si>
  <si>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</si>
  <si>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</si>
  <si>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</si>
  <si>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</si>
  <si>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</si>
  <si>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</si>
  <si>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</si>
  <si>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</si>
  <si>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</si>
  <si>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</si>
  <si>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</si>
  <si>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</si>
  <si>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</si>
  <si>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</si>
  <si>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</si>
  <si>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</si>
  <si>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</si>
  <si>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</si>
  <si>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</si>
  <si>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</si>
  <si>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</si>
  <si>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</si>
  <si>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</si>
  <si>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</si>
  <si>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</si>
  <si>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</si>
  <si>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</si>
  <si>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</si>
  <si>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</si>
  <si>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</si>
  <si>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</si>
  <si>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</si>
  <si>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</si>
  <si>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</si>
  <si>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</si>
  <si>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</si>
  <si>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</si>
  <si>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</si>
  <si>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</si>
  <si>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</si>
  <si>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</si>
  <si>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</si>
  <si>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</si>
  <si>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</si>
  <si>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</si>
  <si>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</si>
  <si>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</si>
  <si>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</si>
  <si>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</si>
  <si>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</si>
  <si>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</si>
  <si>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</si>
  <si>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</si>
  <si>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</si>
  <si>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</si>
  <si>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</si>
  <si>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</si>
  <si>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</si>
  <si>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</si>
  <si>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</si>
  <si>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</si>
  <si>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</si>
  <si>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</si>
  <si>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</si>
  <si>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</si>
  <si>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</si>
  <si>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</si>
  <si>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</si>
  <si>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</si>
  <si>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</si>
  <si>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</si>
  <si>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</si>
  <si>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</si>
  <si>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</si>
  <si>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</si>
  <si>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</si>
  <si>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</si>
  <si>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</si>
  <si>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</si>
  <si>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</si>
  <si>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</si>
  <si>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</si>
  <si>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</si>
  <si>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</si>
  <si>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</si>
  <si>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</si>
  <si>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</si>
  <si>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</si>
  <si>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</si>
  <si>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</si>
  <si>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</si>
  <si>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</si>
  <si>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</si>
  <si>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</si>
  <si>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</si>
  <si>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</si>
  <si>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</si>
  <si>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</si>
  <si>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</si>
  <si>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</si>
  <si>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</si>
  <si>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</si>
  <si>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</si>
  <si>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</si>
  <si>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</si>
  <si>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</si>
  <si>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</si>
  <si>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</si>
  <si>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</si>
  <si>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</si>
  <si>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</si>
  <si>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</si>
  <si>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</si>
  <si>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</si>
  <si>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</si>
  <si>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</si>
  <si>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</si>
  <si>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</si>
  <si>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</si>
  <si>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</si>
  <si>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</si>
  <si>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</si>
  <si>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</si>
  <si>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</si>
  <si>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</si>
  <si>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</si>
  <si>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</si>
  <si>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</si>
  <si>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</si>
  <si>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</si>
  <si>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</si>
  <si>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</si>
  <si>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</si>
  <si>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</si>
  <si>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</si>
  <si>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</si>
  <si>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</si>
  <si>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</si>
  <si>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</si>
  <si>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</si>
  <si>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</si>
  <si>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</si>
  <si>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</si>
  <si>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</si>
  <si>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</si>
  <si>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</si>
  <si>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</si>
  <si>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</si>
  <si>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</si>
  <si>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</si>
  <si>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</si>
  <si>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</si>
  <si>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</si>
  <si>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</si>
  <si>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</si>
  <si>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</si>
  <si>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</si>
  <si>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</si>
  <si>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</si>
  <si>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</si>
  <si>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</si>
  <si>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</si>
  <si>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</si>
  <si>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</si>
  <si>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</si>
  <si>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</si>
  <si>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</si>
  <si>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</si>
  <si>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</si>
  <si>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</si>
  <si>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</si>
  <si>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</si>
  <si>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</si>
  <si>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</si>
  <si>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</si>
  <si>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</si>
  <si>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</si>
  <si>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</si>
  <si>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</si>
  <si>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</si>
  <si>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</si>
  <si>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</si>
  <si>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</si>
  <si>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</si>
  <si>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</si>
  <si>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</si>
  <si>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</si>
  <si>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</si>
  <si>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</si>
  <si>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</si>
  <si>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</si>
  <si>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</si>
  <si>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</si>
  <si>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</si>
  <si>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</si>
  <si>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</si>
  <si>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</si>
  <si>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</si>
  <si>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</si>
  <si>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</si>
  <si>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</si>
  <si>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</si>
  <si>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</si>
  <si>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</si>
  <si>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</si>
  <si>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</si>
  <si>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</si>
  <si>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</si>
  <si>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</si>
  <si>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</si>
  <si>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</si>
  <si>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</si>
  <si>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</si>
  <si>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</si>
  <si>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</si>
  <si>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</si>
  <si>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</si>
  <si>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</si>
  <si>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</si>
  <si>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</si>
  <si>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</si>
  <si>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</si>
  <si>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</si>
  <si>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</si>
  <si>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</si>
  <si>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</si>
  <si>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</si>
  <si>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</si>
  <si>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</si>
  <si>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</si>
  <si>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</si>
  <si>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</si>
  <si>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</si>
  <si>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</si>
  <si>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</si>
  <si>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</si>
  <si>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</si>
  <si>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</si>
  <si>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</si>
  <si>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</si>
  <si>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</si>
  <si>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</si>
  <si>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</si>
  <si>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</si>
  <si>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</si>
  <si>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</si>
  <si>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</si>
  <si>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</si>
  <si>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</si>
  <si>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</si>
  <si>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</si>
  <si>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</si>
  <si>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</si>
  <si>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</si>
  <si>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</si>
  <si>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</si>
  <si>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</si>
  <si>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</si>
  <si>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</si>
  <si>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</si>
  <si>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</si>
  <si>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</si>
  <si>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</si>
  <si>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</si>
  <si>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</si>
  <si>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</si>
  <si>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</si>
  <si>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</si>
  <si>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</si>
  <si>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</si>
  <si>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</si>
  <si>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</si>
  <si>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</si>
  <si>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</si>
  <si>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</si>
  <si>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</si>
  <si>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</si>
  <si>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</si>
  <si>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</si>
  <si>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</si>
  <si>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</si>
  <si>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</si>
  <si>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</si>
  <si>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</si>
  <si>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</si>
  <si>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</si>
  <si>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</si>
  <si>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</si>
  <si>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</si>
  <si>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</si>
  <si>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</si>
  <si>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</si>
  <si>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</si>
  <si>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</si>
  <si>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</si>
  <si>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</si>
  <si>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</si>
  <si>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</si>
  <si>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</si>
  <si>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</si>
  <si>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</si>
  <si>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</si>
  <si>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</si>
  <si>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</si>
  <si>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</si>
  <si>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</si>
  <si>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</si>
  <si>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</si>
  <si>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</si>
  <si>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</si>
  <si>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</si>
  <si>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</si>
  <si>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</si>
  <si>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</si>
  <si>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</si>
  <si>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</si>
  <si>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</si>
  <si>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</si>
  <si>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</si>
  <si>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</si>
  <si>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</si>
  <si>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</si>
  <si>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</si>
  <si>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</si>
  <si>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</si>
  <si>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</si>
  <si>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</si>
  <si>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</si>
  <si>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</si>
  <si>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</si>
  <si>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</si>
  <si>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</si>
  <si>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</si>
  <si>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</si>
  <si>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</si>
  <si>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</si>
  <si>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</si>
  <si>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</si>
  <si>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</si>
  <si>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</si>
  <si>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</si>
  <si>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</si>
  <si>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</si>
  <si>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</si>
  <si>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</si>
  <si>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</si>
  <si>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</si>
  <si>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</si>
  <si>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</si>
  <si>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</si>
  <si>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</si>
  <si>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</si>
  <si>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</si>
  <si>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</si>
  <si>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</si>
  <si>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</si>
  <si>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</si>
  <si>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</si>
  <si>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</si>
  <si>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</si>
  <si>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</si>
  <si>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</si>
  <si>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</si>
  <si>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</si>
  <si>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</si>
  <si>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</si>
  <si>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</si>
  <si>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</si>
  <si>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</si>
  <si>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</si>
  <si>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</si>
  <si>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</si>
  <si>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</si>
  <si>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</si>
  <si>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</si>
  <si>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</si>
  <si>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</si>
  <si>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</si>
  <si>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</si>
  <si>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</si>
  <si>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</si>
  <si>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</si>
  <si>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</si>
  <si>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</si>
  <si>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</si>
  <si>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</si>
  <si>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</si>
  <si>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</si>
  <si>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</si>
  <si>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</si>
  <si>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</si>
  <si>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</si>
  <si>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</si>
  <si>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</si>
  <si>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</si>
  <si>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</si>
  <si>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</si>
  <si>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</si>
  <si>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</si>
  <si>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</si>
  <si>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</si>
  <si>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</si>
  <si>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</si>
  <si>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</si>
  <si>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</si>
  <si>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</si>
  <si>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</si>
  <si>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</si>
  <si>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</si>
  <si>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</si>
  <si>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</si>
  <si>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</si>
  <si>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</si>
  <si>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</si>
  <si>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</si>
  <si>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</si>
  <si>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</si>
  <si>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</si>
  <si>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</si>
  <si>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</si>
  <si>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</si>
  <si>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</si>
  <si>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</si>
  <si>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</si>
  <si>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</si>
  <si>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</si>
  <si>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</si>
  <si>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</si>
  <si>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</si>
  <si>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</si>
  <si>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</si>
  <si>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</si>
  <si>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</si>
  <si>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</si>
  <si>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</si>
  <si>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</si>
  <si>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</si>
  <si>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</si>
  <si>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</si>
  <si>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</si>
  <si>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</si>
  <si>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</si>
  <si>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</si>
  <si>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</si>
  <si>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</si>
  <si>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</si>
  <si>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</si>
  <si>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</si>
  <si>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</si>
  <si>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</si>
  <si>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</si>
  <si>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</si>
  <si>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</si>
  <si>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</si>
  <si>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</si>
  <si>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</si>
  <si>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</si>
  <si>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</si>
  <si>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</si>
  <si>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</si>
  <si>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</si>
  <si>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</si>
  <si>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</si>
  <si>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</si>
  <si>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</si>
  <si>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</si>
  <si>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</si>
  <si>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</si>
  <si>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</si>
  <si>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</si>
  <si>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</si>
  <si>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</si>
  <si>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</si>
  <si>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</si>
  <si>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</si>
  <si>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</si>
  <si>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</si>
  <si>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</si>
  <si>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</si>
  <si>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</si>
  <si>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</si>
  <si>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</si>
  <si>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</si>
  <si>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</si>
  <si>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</si>
  <si>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</si>
  <si>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</si>
  <si>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</si>
  <si>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</si>
  <si>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</si>
  <si>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</si>
  <si>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</si>
  <si>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</si>
  <si>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</si>
  <si>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</si>
  <si>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</si>
  <si>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</si>
  <si>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</si>
  <si>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</si>
  <si>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</si>
  <si>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</si>
  <si>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</si>
  <si>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</si>
  <si>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</si>
  <si>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</si>
  <si>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</si>
  <si>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</si>
  <si>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</si>
  <si>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</si>
  <si>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</si>
  <si>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</si>
  <si>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</si>
  <si>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</si>
  <si>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</si>
  <si>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</si>
  <si>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</si>
  <si>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</si>
  <si>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</si>
  <si>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</si>
  <si>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</si>
  <si>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</si>
  <si>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</si>
  <si>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</si>
  <si>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</si>
  <si>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</si>
  <si>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</si>
  <si>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</si>
  <si>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</si>
  <si>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</si>
  <si>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</si>
  <si>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</si>
  <si>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</si>
  <si>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</si>
  <si>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</si>
  <si>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</si>
  <si>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</si>
  <si>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</si>
  <si>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</si>
  <si>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</si>
  <si>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</si>
  <si>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</si>
  <si>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</si>
  <si>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</si>
  <si>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</si>
  <si>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</si>
  <si>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</si>
  <si>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</si>
  <si>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</si>
  <si>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</si>
  <si>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</si>
  <si>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</si>
  <si>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</si>
  <si>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</si>
  <si>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</si>
  <si>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</si>
  <si>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</si>
  <si>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</si>
  <si>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</si>
  <si>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</si>
  <si>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</si>
  <si>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</si>
  <si>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</si>
  <si>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</si>
  <si>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</si>
  <si>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</si>
  <si>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</si>
  <si>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</si>
  <si>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</si>
  <si>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</si>
  <si>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</si>
  <si>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</si>
  <si>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</si>
  <si>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</si>
  <si>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</si>
  <si>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</si>
  <si>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</si>
  <si>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</si>
  <si>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</si>
  <si>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</si>
  <si>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</si>
  <si>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</si>
  <si>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</si>
  <si>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</si>
  <si>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</si>
  <si>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</si>
  <si>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</si>
  <si>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</si>
  <si>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</si>
  <si>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</si>
  <si>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</si>
  <si>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</si>
  <si>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</si>
  <si>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</si>
  <si>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</si>
  <si>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</si>
  <si>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</si>
  <si>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</si>
  <si>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</si>
  <si>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</si>
  <si>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</si>
  <si>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</si>
  <si>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</si>
  <si>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</si>
  <si>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</si>
  <si>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</si>
  <si>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</si>
  <si>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</si>
  <si>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</si>
  <si>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</si>
  <si>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</si>
  <si>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</si>
  <si>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</si>
  <si>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</si>
  <si>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</si>
  <si>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</si>
  <si>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</si>
  <si>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</si>
  <si>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</si>
  <si>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</si>
  <si>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</si>
  <si>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</si>
  <si>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</si>
  <si>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</si>
  <si>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</si>
  <si>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</si>
  <si>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</si>
  <si>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</si>
  <si>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</si>
  <si>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</si>
  <si>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</si>
  <si>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</si>
  <si>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</si>
  <si>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</si>
  <si>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</si>
  <si>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</si>
  <si>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</si>
  <si>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</si>
  <si>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</si>
  <si>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</si>
  <si>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</si>
  <si>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</si>
  <si>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</si>
  <si>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</si>
  <si>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</si>
  <si>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</si>
  <si>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</si>
  <si>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</si>
  <si>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</si>
  <si>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</si>
  <si>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</si>
  <si>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</si>
  <si>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</si>
  <si>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</si>
  <si>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</si>
  <si>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</si>
  <si>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</si>
  <si>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</si>
  <si>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</si>
  <si>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</si>
  <si>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</si>
  <si>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</si>
  <si>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</si>
  <si>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</si>
  <si>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</si>
  <si>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</si>
  <si>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</si>
  <si>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</si>
  <si>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</si>
  <si>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</si>
  <si>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</si>
  <si>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</si>
  <si>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</si>
  <si>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</si>
  <si>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</si>
  <si>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</si>
  <si>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</si>
  <si>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</si>
  <si>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</si>
  <si>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</si>
  <si>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</si>
  <si>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</si>
  <si>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</si>
  <si>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</si>
  <si>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</si>
  <si>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</si>
  <si>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</si>
  <si>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</si>
  <si>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</si>
  <si>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</si>
  <si>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</si>
  <si>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</si>
  <si>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</si>
  <si>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</si>
  <si>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</si>
  <si>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</si>
  <si>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</si>
  <si>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</si>
  <si>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</si>
  <si>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</si>
  <si>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</si>
  <si>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</si>
  <si>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</si>
  <si>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</si>
  <si>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</si>
  <si>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</si>
  <si>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</si>
  <si>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</si>
  <si>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</si>
  <si>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</si>
  <si>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</si>
  <si>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</si>
  <si>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</si>
  <si>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</si>
  <si>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</si>
  <si>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</si>
  <si>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</si>
  <si>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</si>
  <si>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</si>
  <si>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</si>
  <si>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</si>
  <si>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</si>
  <si>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</si>
  <si>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</si>
  <si>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</si>
  <si>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</si>
  <si>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</si>
  <si>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</si>
  <si>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</si>
  <si>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</si>
  <si>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</si>
  <si>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</si>
  <si>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</si>
  <si>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</si>
  <si>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</si>
  <si>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</si>
  <si>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</si>
  <si>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</si>
  <si>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</si>
  <si>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</si>
  <si>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</si>
  <si>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</si>
  <si>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</si>
  <si>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</si>
  <si>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</si>
  <si>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</si>
  <si>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</si>
  <si>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</si>
  <si>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</si>
  <si>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</si>
  <si>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</si>
  <si>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</si>
  <si>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</si>
  <si>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</si>
  <si>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</si>
  <si>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</si>
  <si>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</si>
  <si>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</si>
  <si>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</si>
  <si>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</si>
  <si>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</si>
  <si>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</si>
  <si>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</si>
  <si>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</si>
  <si>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</si>
  <si>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</si>
  <si>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</si>
  <si>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</si>
  <si>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</si>
  <si>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</si>
  <si>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</si>
  <si>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</si>
  <si>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</si>
  <si>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</si>
  <si>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</si>
  <si>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</si>
  <si>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</si>
  <si>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</si>
  <si>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</si>
  <si>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</si>
  <si>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</si>
  <si>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</si>
  <si>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</si>
  <si>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</si>
  <si>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</si>
  <si>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</si>
  <si>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</si>
  <si>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</si>
  <si>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</si>
  <si>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</si>
  <si>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</si>
  <si>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</si>
  <si>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</si>
  <si>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</si>
  <si>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</si>
  <si>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</si>
  <si>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</si>
  <si>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</si>
  <si>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</si>
  <si>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</si>
  <si>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</si>
  <si>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</si>
  <si>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</si>
  <si>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</si>
  <si>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</si>
  <si>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</si>
  <si>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</si>
  <si>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</si>
  <si>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</si>
  <si>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</si>
  <si>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</si>
  <si>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</si>
  <si>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</si>
  <si>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</si>
  <si>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</si>
  <si>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</si>
  <si>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</si>
  <si>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</si>
  <si>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</si>
  <si>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</si>
  <si>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</si>
  <si>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</si>
  <si>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</si>
  <si>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</si>
  <si>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</si>
  <si>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</si>
  <si>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</si>
  <si>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</si>
  <si>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</si>
  <si>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</si>
  <si>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</si>
  <si>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</si>
  <si>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</si>
  <si>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</si>
  <si>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</si>
  <si>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</si>
  <si>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</si>
  <si>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</si>
  <si>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</si>
  <si>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</si>
  <si>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</si>
  <si>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</si>
  <si>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</si>
  <si>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</si>
  <si>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</si>
  <si>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</si>
  <si>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</si>
  <si>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</si>
  <si>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</si>
  <si>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</si>
  <si>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</si>
  <si>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</si>
  <si>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</si>
  <si>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</si>
  <si>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</si>
  <si>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</si>
  <si>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</si>
  <si>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</si>
  <si>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</si>
  <si>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</si>
  <si>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</si>
  <si>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</si>
  <si>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</si>
  <si>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</si>
  <si>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</si>
  <si>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</si>
  <si>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</si>
  <si>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</si>
  <si>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</si>
  <si>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</si>
  <si>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</si>
  <si>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</si>
  <si>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</si>
  <si>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</si>
  <si>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</si>
  <si>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</si>
  <si>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</si>
  <si>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</si>
  <si>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</si>
  <si>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</si>
  <si>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</si>
  <si>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</si>
  <si>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</si>
  <si>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</si>
  <si>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</si>
  <si>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</si>
  <si>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</si>
  <si>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</si>
  <si>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</si>
  <si>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</si>
  <si>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</si>
  <si>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</si>
  <si>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</si>
  <si>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</si>
  <si>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</si>
  <si>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</si>
  <si>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</si>
  <si>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</si>
  <si>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</si>
  <si>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</si>
  <si>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</si>
  <si>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</si>
  <si>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</si>
  <si>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</si>
  <si>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</si>
  <si>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</si>
  <si>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</si>
  <si>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</si>
  <si>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</si>
  <si>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</si>
  <si>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</si>
  <si>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</si>
  <si>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</si>
  <si>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</si>
  <si>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</si>
  <si>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</si>
  <si>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</si>
  <si>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</si>
  <si>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</si>
  <si>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</si>
  <si>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</si>
  <si>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</si>
  <si>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</si>
  <si>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</si>
  <si>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</si>
  <si>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</si>
  <si>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</si>
  <si>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</si>
  <si>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</si>
  <si>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</si>
  <si>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</si>
  <si>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</si>
  <si>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</si>
  <si>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</si>
  <si>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</si>
  <si>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</si>
  <si>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</si>
  <si>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</si>
  <si>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</si>
  <si>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</si>
  <si>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</si>
  <si>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</si>
  <si>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</si>
  <si>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</si>
  <si>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</si>
  <si>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</si>
  <si>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</si>
  <si>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</si>
  <si>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</si>
  <si>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</si>
  <si>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</si>
  <si>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</si>
  <si>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</si>
  <si>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</si>
  <si>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</si>
  <si>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</si>
  <si>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</si>
  <si>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</si>
  <si>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</si>
  <si>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</si>
  <si>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</si>
  <si>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</si>
  <si>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</si>
  <si>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</si>
  <si>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</si>
  <si>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</si>
  <si>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</si>
  <si>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</si>
  <si>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</si>
  <si>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</si>
  <si>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</si>
  <si>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</si>
  <si>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</si>
  <si>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</si>
  <si>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</si>
  <si>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</si>
  <si>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</si>
  <si>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</si>
  <si>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</si>
  <si>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</si>
  <si>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</si>
  <si>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</si>
  <si>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</si>
  <si>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</si>
  <si>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</si>
  <si>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</si>
  <si>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</si>
  <si>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</si>
  <si>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</si>
  <si>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</si>
  <si>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</si>
  <si>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</si>
  <si>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</si>
  <si>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</si>
  <si>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</si>
  <si>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</si>
  <si>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</si>
  <si>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</si>
  <si>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</si>
  <si>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</si>
  <si>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</si>
  <si>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</si>
  <si>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</si>
  <si>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</si>
  <si>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</si>
  <si>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</si>
  <si>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</si>
  <si>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</si>
  <si>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</si>
  <si>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</si>
  <si>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</si>
  <si>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</si>
  <si>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</si>
  <si>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</si>
  <si>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</si>
  <si>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</si>
  <si>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</si>
  <si>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</si>
  <si>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</si>
  <si>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</si>
  <si>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</si>
  <si>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</si>
  <si>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</si>
  <si>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</si>
  <si>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</si>
  <si>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</si>
  <si>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</si>
  <si>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</si>
  <si>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</si>
  <si>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</si>
  <si>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</si>
  <si>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</si>
  <si>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</si>
  <si>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</si>
  <si>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</si>
  <si>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</si>
  <si>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</si>
  <si>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</si>
  <si>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</si>
  <si>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</si>
  <si>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</si>
  <si>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</si>
  <si>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</si>
  <si>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</si>
  <si>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</si>
  <si>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</si>
  <si>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</si>
  <si>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</si>
  <si>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</si>
  <si>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</si>
  <si>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</si>
  <si>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</si>
  <si>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</si>
  <si>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</si>
  <si>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</si>
  <si>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</si>
  <si>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</si>
  <si>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</si>
  <si>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</si>
  <si>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</si>
  <si>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</si>
  <si>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</si>
  <si>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</si>
  <si>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</si>
  <si>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</si>
  <si>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</si>
  <si>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</si>
  <si>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</si>
  <si>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</si>
  <si>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</si>
  <si>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</si>
  <si>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</si>
  <si>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</si>
  <si>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</si>
  <si>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</si>
  <si>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</si>
  <si>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</si>
  <si>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</si>
  <si>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</si>
  <si>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</si>
  <si>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</si>
  <si>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</si>
  <si>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</si>
  <si>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</si>
  <si>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</si>
  <si>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</si>
  <si>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</si>
  <si>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</si>
  <si>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</si>
  <si>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</si>
  <si>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</si>
  <si>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</si>
  <si>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</si>
  <si>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</si>
  <si>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</si>
  <si>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</si>
  <si>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</si>
  <si>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</si>
  <si>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</si>
  <si>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</si>
  <si>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</si>
  <si>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</si>
  <si>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</si>
  <si>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</si>
  <si>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</si>
  <si>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</si>
  <si>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</si>
  <si>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</si>
  <si>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</si>
  <si>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</si>
  <si>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</si>
  <si>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</si>
  <si>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</si>
  <si>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</si>
  <si>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</si>
  <si>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</si>
  <si>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</si>
  <si>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</si>
  <si>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</si>
  <si>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</si>
  <si>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</si>
  <si>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</si>
  <si>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</si>
  <si>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</si>
  <si>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</si>
  <si>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</si>
  <si>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</si>
  <si>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</si>
  <si>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</si>
  <si>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</si>
  <si>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</si>
  <si>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</si>
  <si>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</si>
  <si>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</si>
  <si>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</si>
  <si>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</si>
  <si>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</si>
  <si>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</si>
  <si>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</si>
  <si>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</si>
  <si>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</si>
  <si>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</si>
  <si>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</si>
  <si>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</si>
  <si>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</si>
  <si>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</si>
  <si>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</si>
  <si>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</si>
  <si>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</si>
  <si>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</si>
  <si>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</si>
  <si>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</si>
  <si>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</si>
  <si>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</si>
  <si>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</si>
  <si>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</si>
  <si>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</si>
  <si>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</si>
  <si>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</si>
  <si>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</si>
  <si>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</si>
  <si>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</si>
  <si>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</si>
  <si>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</si>
  <si>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</si>
  <si>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</si>
  <si>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</si>
  <si>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</si>
  <si>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</si>
  <si>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</si>
  <si>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</si>
  <si>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</si>
  <si>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</si>
  <si>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</si>
  <si>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</si>
  <si>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</si>
  <si>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</si>
  <si>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</si>
  <si>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</si>
  <si>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</si>
  <si>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</si>
  <si>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</si>
  <si>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</si>
  <si>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</si>
  <si>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</si>
  <si>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</si>
  <si>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</si>
  <si>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</si>
  <si>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</si>
  <si>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</si>
  <si>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</si>
  <si>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</si>
  <si>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</si>
  <si>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</si>
  <si>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</si>
  <si>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</si>
  <si>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</si>
  <si>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</si>
  <si>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</si>
  <si>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</si>
  <si>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</si>
  <si>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</si>
  <si>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</si>
  <si>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</si>
  <si>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</si>
  <si>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</si>
  <si>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</si>
  <si>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</si>
  <si>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</si>
  <si>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</si>
  <si>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</si>
  <si>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</si>
  <si>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</si>
  <si>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</si>
  <si>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</si>
  <si>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</si>
  <si>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</si>
  <si>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</si>
  <si>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</si>
  <si>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</si>
  <si>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</si>
  <si>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</si>
  <si>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</si>
  <si>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</si>
  <si>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</si>
  <si>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</si>
  <si>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</si>
  <si>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</si>
  <si>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</si>
  <si>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</si>
  <si>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</si>
  <si>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</si>
  <si>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</si>
  <si>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</si>
  <si>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</si>
  <si>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</si>
  <si>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</si>
  <si>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</si>
  <si>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</si>
  <si>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</si>
  <si>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</si>
  <si>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</si>
  <si>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</si>
  <si>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</si>
  <si>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</si>
  <si>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</si>
  <si>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</si>
  <si>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</si>
  <si>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</si>
  <si>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</si>
  <si>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</si>
  <si>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</si>
  <si>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</si>
  <si>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</si>
  <si>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</si>
  <si>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</si>
  <si>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</si>
  <si>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</si>
  <si>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</si>
  <si>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</si>
  <si>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</si>
  <si>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</si>
  <si>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</si>
  <si>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</si>
  <si>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</si>
  <si>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</si>
  <si>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</si>
  <si>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</si>
  <si>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</si>
  <si>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</si>
  <si>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</si>
  <si>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</si>
  <si>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</si>
  <si>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</si>
  <si>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</si>
  <si>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</si>
  <si>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</si>
  <si>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</si>
  <si>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</si>
  <si>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</si>
  <si>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</si>
  <si>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</si>
  <si>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</si>
  <si>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</si>
  <si>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</si>
  <si>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</si>
  <si>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</si>
  <si>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</si>
  <si>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</si>
  <si>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</si>
  <si>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</si>
  <si>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</si>
  <si>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</si>
  <si>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</si>
  <si>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</si>
  <si>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</si>
  <si>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</si>
  <si>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</si>
  <si>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</si>
  <si>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</si>
  <si>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</si>
  <si>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</si>
  <si>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</si>
  <si>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</si>
  <si>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</si>
  <si>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</si>
  <si>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</si>
  <si>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</si>
  <si>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</si>
  <si>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</si>
  <si>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</si>
  <si>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</si>
  <si>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</si>
  <si>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</si>
  <si>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</si>
  <si>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</si>
  <si>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</si>
  <si>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</si>
  <si>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</si>
  <si>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</si>
  <si>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</si>
  <si>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</si>
  <si>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</si>
  <si>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</si>
  <si>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</si>
  <si>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</si>
  <si>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</si>
  <si>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</si>
  <si>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</si>
  <si>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</si>
  <si>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</si>
  <si>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</si>
  <si>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</si>
  <si>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</si>
  <si>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</si>
  <si>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</si>
  <si>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</si>
  <si>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</si>
  <si>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</si>
  <si>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</si>
  <si>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</si>
  <si>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</si>
  <si>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</si>
  <si>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</si>
  <si>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</si>
  <si>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</si>
  <si>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</si>
  <si>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</si>
  <si>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</si>
  <si>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</si>
  <si>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</si>
  <si>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</si>
  <si>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</si>
  <si>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</si>
  <si>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</si>
  <si>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</si>
  <si>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</si>
  <si>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</si>
  <si>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</si>
  <si>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</si>
  <si>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</si>
  <si>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</si>
  <si>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</si>
  <si>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</si>
  <si>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</si>
  <si>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</si>
  <si>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</si>
  <si>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</si>
  <si>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</si>
  <si>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</si>
  <si>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</si>
  <si>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</si>
  <si>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</si>
  <si>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</si>
  <si>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</si>
  <si>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</si>
  <si>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</si>
  <si>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</si>
  <si>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</si>
  <si>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</si>
  <si>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</si>
  <si>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</si>
  <si>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</si>
  <si>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</si>
  <si>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</si>
  <si>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</si>
  <si>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</si>
  <si>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</si>
  <si>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</si>
  <si>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</si>
  <si>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</si>
  <si>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</si>
  <si>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</si>
  <si>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</si>
  <si>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</si>
  <si>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</si>
  <si>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</si>
  <si>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</si>
  <si>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</si>
  <si>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</si>
  <si>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</si>
  <si>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</si>
  <si>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</si>
  <si>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</si>
  <si>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</si>
  <si>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</si>
  <si>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</si>
  <si>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</si>
  <si>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</si>
  <si>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</si>
  <si>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</si>
  <si>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</si>
  <si>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</si>
  <si>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</si>
  <si>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</si>
  <si>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</si>
  <si>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</si>
  <si>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</si>
  <si>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</si>
  <si>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</si>
  <si>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</si>
  <si>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</si>
  <si>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</si>
  <si>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</si>
  <si>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</si>
  <si>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</si>
  <si>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</si>
  <si>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</si>
  <si>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</si>
  <si>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</si>
  <si>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</si>
  <si>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</si>
  <si>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</si>
  <si>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</si>
  <si>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</si>
  <si>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</si>
  <si>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</si>
  <si>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</si>
  <si>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</si>
  <si>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</si>
  <si>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</si>
  <si>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</si>
  <si>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</si>
  <si>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</si>
  <si>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</si>
  <si>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</si>
  <si>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</si>
  <si>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</si>
  <si>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</si>
  <si>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</si>
  <si>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</si>
  <si>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</si>
  <si>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</si>
  <si>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</si>
  <si>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</si>
  <si>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</si>
  <si>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</si>
  <si>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</si>
  <si>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</si>
  <si>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</si>
  <si>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</si>
  <si>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</si>
  <si>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</si>
  <si>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</si>
  <si>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</si>
  <si>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</si>
  <si>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</si>
  <si>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</si>
  <si>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</si>
  <si>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</si>
  <si>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</si>
  <si>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</si>
  <si>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</si>
  <si>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</si>
  <si>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</si>
  <si>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</si>
  <si>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</si>
  <si>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</si>
  <si>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</si>
  <si>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</si>
  <si>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</si>
  <si>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</si>
  <si>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</si>
  <si>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</si>
  <si>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</si>
  <si>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</si>
  <si>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</si>
  <si>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</si>
  <si>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</si>
  <si>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</si>
  <si>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</si>
  <si>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</si>
  <si>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</si>
  <si>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</si>
  <si>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</si>
  <si>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</si>
  <si>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</si>
  <si>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</si>
  <si>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</si>
  <si>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</si>
  <si>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</si>
  <si>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</si>
  <si>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</si>
  <si>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</si>
  <si>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</si>
  <si>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</si>
  <si>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</si>
  <si>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</si>
  <si>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</si>
  <si>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</si>
  <si>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</si>
  <si>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</si>
  <si>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</si>
  <si>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</si>
  <si>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</si>
  <si>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</si>
  <si>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</si>
  <si>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</si>
  <si>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</si>
  <si>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</si>
  <si>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</si>
  <si>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</si>
  <si>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</si>
  <si>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</si>
  <si>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</si>
  <si>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</si>
  <si>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</si>
  <si>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</si>
  <si>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</si>
  <si>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</si>
  <si>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</si>
  <si>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</si>
  <si>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</si>
  <si>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</si>
  <si>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</si>
  <si>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</si>
  <si>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</si>
  <si>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</si>
  <si>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</si>
  <si>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</si>
  <si>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</si>
  <si>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</si>
  <si>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</si>
  <si>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</si>
  <si>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</si>
  <si>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</si>
  <si>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</si>
  <si>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</si>
  <si>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</si>
  <si>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</si>
  <si>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</si>
  <si>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</si>
  <si>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</si>
  <si>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</si>
  <si>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</si>
  <si>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</si>
  <si>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</si>
  <si>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</si>
  <si>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</si>
  <si>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</si>
  <si>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</si>
  <si>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</si>
  <si>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</si>
  <si>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</si>
  <si>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</si>
  <si>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</si>
  <si>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</si>
  <si>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</si>
  <si>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</si>
  <si>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</si>
  <si>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</si>
  <si>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</si>
  <si>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</si>
  <si>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</si>
  <si>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</si>
  <si>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</si>
  <si>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</si>
  <si>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</si>
  <si>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</si>
  <si>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</si>
  <si>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</si>
  <si>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</si>
  <si>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</si>
  <si>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</si>
  <si>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</si>
  <si>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</si>
  <si>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</si>
  <si>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</si>
  <si>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</si>
  <si>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</si>
  <si>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</si>
  <si>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</si>
  <si>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</si>
  <si>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</si>
  <si>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</si>
  <si>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</si>
  <si>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</si>
  <si>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</si>
  <si>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</si>
  <si>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</si>
  <si>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</si>
  <si>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</si>
  <si>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</si>
  <si>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</si>
  <si>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</si>
  <si>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</si>
  <si>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</si>
  <si>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</si>
  <si>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</si>
  <si>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</si>
  <si>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</si>
  <si>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</si>
  <si>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</si>
  <si>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</si>
  <si>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</si>
  <si>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</si>
  <si>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</si>
  <si>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</si>
  <si>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</si>
  <si>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</si>
  <si>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</si>
  <si>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</si>
  <si>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</si>
  <si>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</si>
  <si>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</si>
  <si>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</si>
  <si>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</si>
  <si>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</si>
  <si>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</si>
  <si>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</si>
  <si>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</si>
  <si>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</si>
  <si>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</si>
  <si>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</si>
  <si>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</si>
  <si>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</si>
  <si>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</si>
  <si>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</si>
  <si>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</si>
  <si>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</si>
  <si>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</si>
  <si>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</si>
  <si>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</si>
  <si>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</si>
  <si>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</si>
  <si>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</si>
  <si>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</si>
  <si>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</si>
  <si>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</si>
  <si>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</si>
  <si>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</si>
  <si>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</si>
  <si>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</si>
  <si>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</si>
  <si>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</si>
  <si>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</si>
  <si>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</si>
  <si>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</si>
  <si>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</si>
  <si>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</si>
  <si>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</si>
  <si>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</si>
  <si>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</si>
  <si>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</si>
  <si>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</si>
  <si>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</si>
  <si>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</si>
  <si>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</si>
  <si>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</si>
  <si>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</si>
  <si>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</si>
  <si>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</si>
  <si>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</si>
  <si>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</si>
  <si>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</si>
  <si>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</si>
  <si>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</si>
  <si>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</si>
  <si>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</si>
  <si>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</si>
  <si>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</si>
  <si>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</si>
  <si>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</si>
  <si>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</si>
  <si>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</si>
  <si>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</si>
  <si>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</si>
  <si>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</si>
  <si>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</si>
  <si>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</si>
  <si>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</si>
  <si>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</si>
  <si>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</si>
  <si>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</si>
  <si>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</si>
  <si>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</si>
  <si>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</si>
  <si>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</si>
  <si>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</si>
  <si>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</si>
  <si>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</si>
  <si>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</si>
  <si>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</si>
  <si>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</si>
  <si>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</si>
  <si>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</si>
  <si>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</si>
  <si>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</si>
  <si>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</si>
  <si>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</si>
  <si>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</si>
  <si>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</si>
  <si>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</si>
  <si>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</si>
  <si>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</si>
  <si>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</si>
  <si>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</si>
  <si>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</si>
  <si>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</si>
  <si>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</si>
  <si>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</si>
  <si>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</si>
  <si>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</si>
  <si>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</si>
  <si>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</si>
  <si>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</si>
  <si>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</si>
  <si>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</si>
  <si>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</si>
  <si>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</si>
  <si>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</si>
  <si>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</si>
  <si>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</si>
  <si>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</si>
  <si>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</si>
  <si>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</si>
  <si>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</si>
  <si>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</si>
  <si>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</si>
  <si>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</si>
  <si>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</si>
  <si>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</si>
  <si>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</si>
  <si>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</si>
  <si>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</si>
  <si>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</si>
  <si>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</si>
  <si>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</si>
  <si>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</si>
  <si>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</si>
  <si>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</si>
  <si>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</si>
  <si>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</si>
  <si>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</si>
  <si>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</si>
  <si>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</si>
  <si>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</si>
  <si>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</si>
  <si>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</si>
  <si>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</si>
  <si>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</si>
  <si>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</si>
  <si>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</si>
  <si>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</si>
  <si>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</si>
  <si>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</si>
  <si>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</si>
  <si>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</si>
  <si>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</si>
  <si>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</si>
  <si>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</si>
  <si>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</si>
  <si>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</si>
  <si>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</si>
  <si>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</si>
  <si>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</si>
  <si>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</si>
  <si>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</si>
  <si>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</si>
  <si>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</si>
  <si>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</si>
  <si>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</si>
  <si>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</si>
  <si>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</si>
  <si>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</si>
  <si>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</si>
  <si>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</si>
  <si>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</si>
  <si>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</si>
  <si>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</si>
  <si>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</si>
  <si>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</si>
  <si>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</si>
  <si>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</si>
  <si>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</si>
  <si>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</si>
  <si>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</si>
  <si>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</si>
  <si>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</si>
  <si>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</si>
  <si>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</si>
  <si>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</si>
  <si>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</si>
  <si>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</si>
  <si>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</si>
  <si>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</si>
  <si>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</si>
  <si>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</si>
  <si>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</si>
  <si>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</si>
  <si>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</si>
  <si>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</si>
  <si>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</si>
  <si>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</si>
  <si>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</si>
  <si>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</si>
  <si>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</si>
  <si>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</si>
  <si>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</si>
  <si>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</si>
  <si>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</si>
  <si>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</si>
  <si>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</si>
  <si>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</si>
  <si>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</si>
  <si>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</si>
  <si>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</si>
  <si>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</si>
  <si>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</si>
  <si>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</si>
  <si>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</si>
  <si>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</si>
  <si>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</si>
  <si>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</si>
  <si>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</si>
  <si>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</si>
  <si>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</si>
  <si>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</si>
  <si>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</si>
  <si>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</si>
  <si>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</si>
  <si>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</si>
  <si>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</si>
  <si>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</si>
  <si>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</si>
  <si>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</si>
  <si>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</si>
  <si>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</si>
  <si>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</si>
  <si>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</si>
  <si>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</si>
  <si>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</si>
  <si>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</si>
  <si>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</si>
  <si>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</si>
  <si>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</si>
  <si>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</si>
  <si>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</si>
  <si>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</si>
  <si>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</si>
  <si>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</si>
  <si>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</si>
  <si>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</si>
  <si>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</si>
  <si>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</si>
  <si>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</si>
  <si>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</si>
  <si>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</si>
  <si>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</si>
  <si>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</si>
  <si>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</si>
  <si>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</si>
  <si>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</si>
  <si>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</si>
  <si>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</si>
  <si>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</si>
  <si>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</si>
  <si>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</si>
  <si>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</si>
  <si>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</si>
  <si>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</si>
  <si>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</si>
  <si>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</si>
  <si>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</si>
  <si>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</si>
  <si>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</si>
  <si>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</si>
  <si>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</si>
  <si>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</si>
  <si>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</si>
  <si>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</si>
  <si>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</si>
  <si>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</si>
  <si>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</si>
  <si>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</si>
  <si>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</si>
  <si>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</si>
  <si>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</si>
  <si>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</si>
  <si>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</si>
  <si>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</si>
  <si>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</si>
  <si>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</si>
  <si>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</si>
  <si>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</si>
  <si>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</si>
  <si>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</si>
  <si>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</si>
  <si>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</si>
  <si>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</si>
  <si>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</si>
  <si>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</si>
  <si>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</si>
  <si>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</si>
  <si>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</si>
  <si>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</si>
  <si>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</si>
  <si>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</si>
  <si>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</si>
  <si>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</si>
  <si>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</si>
  <si>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</si>
  <si>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</si>
  <si>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</si>
  <si>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</si>
  <si>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</si>
  <si>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</si>
  <si>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</si>
  <si>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</si>
  <si>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</si>
  <si>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</si>
  <si>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</si>
  <si>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</si>
  <si>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</si>
  <si>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</si>
  <si>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</si>
  <si>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</si>
  <si>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</si>
  <si>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</si>
  <si>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</si>
  <si>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</si>
  <si>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</si>
  <si>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</si>
  <si>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</si>
  <si>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</si>
  <si>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</si>
  <si>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</si>
  <si>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</si>
  <si>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</si>
  <si>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</si>
  <si>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</si>
  <si>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</si>
  <si>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</si>
  <si>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</si>
  <si>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</si>
  <si>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</si>
  <si>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</si>
  <si>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</si>
  <si>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</si>
  <si>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</si>
  <si>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</si>
  <si>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</si>
  <si>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</si>
  <si>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</si>
  <si>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</si>
  <si>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</si>
  <si>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</si>
  <si>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</si>
  <si>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</si>
  <si>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</si>
  <si>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</si>
  <si>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</si>
  <si>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</si>
  <si>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</si>
  <si>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</si>
  <si>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</si>
  <si>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</si>
  <si>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</si>
  <si>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</si>
  <si>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</si>
  <si>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</si>
  <si>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</si>
  <si>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</si>
  <si>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</si>
  <si>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</si>
  <si>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</si>
  <si>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</si>
  <si>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</si>
  <si>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</si>
  <si>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</si>
  <si>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</si>
  <si>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</si>
  <si>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</si>
  <si>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</si>
  <si>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</si>
  <si>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</si>
  <si>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</si>
  <si>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</si>
  <si>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</si>
  <si>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</si>
  <si>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</si>
  <si>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</si>
  <si>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</si>
  <si>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</si>
  <si>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</si>
  <si>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</si>
  <si>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</si>
  <si>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</si>
  <si>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</si>
  <si>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</si>
  <si>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</si>
  <si>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</si>
  <si>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</si>
  <si>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</si>
  <si>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</si>
  <si>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</si>
  <si>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</si>
  <si>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</si>
  <si>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</si>
  <si>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</si>
  <si>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</si>
  <si>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</si>
  <si>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</si>
  <si>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</si>
  <si>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</si>
  <si>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</si>
  <si>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</si>
  <si>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</si>
  <si>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</si>
  <si>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</si>
  <si>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</si>
  <si>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</si>
  <si>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</si>
  <si>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</si>
  <si>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</si>
  <si>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</si>
  <si>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</si>
  <si>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</si>
  <si>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</si>
  <si>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</si>
  <si>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</si>
  <si>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</si>
  <si>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</si>
  <si>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</si>
  <si>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</si>
  <si>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</si>
  <si>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</si>
  <si>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</si>
  <si>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</si>
  <si>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</si>
  <si>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</si>
  <si>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</si>
  <si>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</si>
  <si>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</si>
  <si>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</si>
  <si>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</si>
  <si>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</si>
  <si>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</si>
  <si>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</si>
  <si>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</si>
  <si>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</si>
  <si>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</si>
  <si>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</si>
  <si>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</si>
  <si>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</si>
  <si>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</si>
  <si>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</si>
  <si>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</si>
  <si>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</si>
  <si>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</si>
  <si>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</si>
  <si>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</si>
  <si>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</si>
  <si>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</si>
  <si>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</si>
  <si>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</si>
  <si>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</si>
  <si>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</si>
  <si>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</si>
  <si>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</si>
  <si>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</si>
  <si>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</si>
  <si>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</si>
  <si>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</si>
  <si>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</si>
  <si>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</si>
  <si>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</si>
  <si>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</si>
  <si>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</si>
  <si>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</si>
  <si>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</si>
  <si>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</si>
  <si>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</si>
  <si>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</si>
  <si>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</si>
  <si>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</si>
  <si>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</si>
  <si>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</si>
  <si>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</si>
  <si>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</si>
  <si>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</si>
  <si>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</si>
  <si>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</si>
  <si>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</si>
  <si>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</si>
  <si>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</si>
  <si>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</si>
  <si>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</si>
  <si>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</si>
  <si>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</si>
  <si>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</si>
  <si>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</si>
  <si>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</si>
  <si>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</si>
  <si>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</si>
  <si>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</si>
  <si>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</si>
  <si>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</si>
  <si>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</si>
  <si>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</si>
  <si>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</si>
  <si>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</si>
  <si>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</si>
  <si>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</si>
  <si>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</si>
  <si>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</si>
  <si>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</si>
  <si>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</si>
  <si>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</si>
  <si>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</si>
  <si>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</si>
  <si>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</si>
  <si>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</si>
  <si>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</si>
  <si>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</si>
  <si>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</si>
  <si>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</si>
  <si>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</si>
  <si>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</si>
  <si>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</si>
  <si>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</si>
  <si>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</si>
  <si>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</si>
  <si>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</si>
  <si>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</si>
  <si>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</si>
  <si>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</si>
  <si>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</si>
  <si>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</si>
  <si>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</si>
  <si>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</si>
  <si>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</si>
  <si>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</si>
  <si>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</si>
  <si>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</si>
  <si>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</si>
  <si>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</si>
  <si>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</si>
  <si>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</si>
  <si>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</si>
  <si>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</si>
  <si>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</si>
  <si>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</si>
  <si>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</si>
  <si>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</si>
  <si>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</si>
  <si>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</si>
  <si>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</si>
  <si>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</si>
  <si>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</si>
  <si>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</si>
  <si>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</si>
  <si>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</si>
  <si>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</si>
  <si>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</si>
  <si>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</si>
  <si>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</si>
  <si>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</si>
  <si>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</si>
  <si>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</si>
  <si>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</si>
  <si>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</si>
  <si>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</si>
  <si>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</si>
  <si>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</si>
  <si>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</si>
  <si>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</si>
  <si>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</si>
  <si>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</si>
  <si>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</si>
  <si>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</si>
  <si>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</si>
  <si>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</si>
  <si>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</si>
  <si>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</si>
  <si>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</si>
  <si>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</si>
  <si>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</si>
  <si>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</si>
  <si>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</si>
  <si>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</si>
  <si>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</si>
  <si>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</si>
  <si>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</si>
  <si>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</si>
  <si>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</si>
  <si>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</si>
  <si>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</si>
  <si>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</si>
  <si>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</si>
  <si>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</si>
  <si>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</si>
  <si>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</si>
  <si>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</si>
  <si>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</si>
  <si>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</si>
  <si>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</si>
  <si>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</si>
  <si>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</si>
  <si>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</si>
  <si>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</si>
  <si>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</si>
  <si>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</si>
  <si>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</si>
  <si>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</si>
  <si>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</si>
  <si>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</si>
  <si>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</si>
  <si>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</si>
  <si>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</si>
  <si>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</si>
  <si>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</si>
  <si>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</si>
  <si>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</si>
  <si>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</si>
  <si>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</si>
  <si>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</si>
  <si>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</si>
  <si>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</si>
  <si>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</si>
  <si>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</si>
  <si>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</si>
  <si>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</si>
  <si>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</si>
  <si>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</si>
  <si>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</si>
  <si>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</si>
  <si>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</si>
  <si>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</si>
  <si>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</si>
  <si>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</si>
  <si>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</si>
  <si>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</si>
  <si>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</si>
  <si>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</si>
  <si>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</si>
  <si>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</si>
  <si>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</si>
  <si>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</si>
  <si>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</si>
  <si>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</si>
  <si>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</si>
  <si>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</si>
  <si>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</si>
  <si>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</si>
  <si>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</si>
  <si>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</si>
  <si>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</si>
  <si>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</si>
  <si>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</si>
  <si>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</si>
  <si>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</si>
  <si>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</si>
  <si>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</si>
  <si>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</si>
  <si>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</si>
  <si>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</si>
  <si>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</si>
  <si>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</si>
  <si>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</si>
  <si>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</si>
  <si>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</si>
  <si>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</si>
  <si>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</si>
  <si>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</si>
  <si>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</si>
  <si>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</si>
  <si>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</si>
  <si>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</si>
  <si>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</si>
  <si>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</si>
  <si>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</si>
  <si>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</si>
  <si>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</si>
  <si>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</si>
  <si>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</si>
  <si>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</si>
  <si>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</si>
  <si>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</si>
  <si>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</si>
  <si>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</si>
  <si>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</si>
  <si>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</si>
  <si>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</si>
  <si>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</si>
  <si>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</si>
  <si>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</si>
  <si>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</si>
  <si>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</si>
  <si>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</si>
  <si>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</si>
  <si>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</si>
  <si>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</si>
  <si>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</si>
  <si>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</si>
  <si>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</si>
  <si>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</si>
  <si>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</si>
  <si>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</si>
  <si>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</si>
  <si>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</si>
  <si>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</si>
  <si>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</si>
  <si>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</si>
  <si>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</si>
  <si>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</si>
  <si>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</si>
  <si>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</si>
  <si>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</si>
  <si>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</si>
  <si>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</si>
  <si>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</si>
  <si>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</si>
  <si>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</si>
  <si>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</si>
  <si>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</si>
  <si>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</si>
  <si>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</si>
  <si>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</si>
  <si>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</si>
  <si>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</si>
  <si>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</si>
  <si>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</si>
  <si>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</si>
  <si>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</si>
  <si>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</si>
  <si>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</si>
  <si>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</si>
  <si>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</si>
  <si>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</si>
  <si>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</si>
  <si>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</si>
  <si>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</si>
  <si>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</si>
  <si>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</si>
  <si>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</si>
  <si>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</si>
  <si>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</si>
  <si>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</si>
  <si>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</si>
  <si>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</si>
  <si>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</si>
  <si>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</si>
  <si>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</si>
  <si>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</si>
  <si>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</si>
  <si>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</si>
  <si>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</si>
  <si>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</si>
  <si>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</si>
  <si>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</si>
  <si>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</si>
  <si>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</si>
  <si>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</si>
  <si>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</si>
  <si>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</si>
  <si>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</si>
  <si>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</si>
  <si>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</si>
  <si>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</si>
  <si>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</si>
  <si>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</si>
  <si>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</si>
  <si>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</si>
  <si>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</si>
  <si>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</si>
  <si>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</si>
  <si>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</si>
  <si>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</si>
  <si>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</si>
  <si>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</si>
  <si>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</si>
  <si>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</si>
  <si>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</si>
  <si>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</si>
  <si>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</si>
  <si>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</si>
  <si>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</si>
  <si>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</si>
  <si>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</si>
  <si>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</si>
  <si>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</si>
  <si>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</si>
  <si>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</si>
  <si>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</si>
  <si>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</si>
  <si>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</si>
  <si>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</si>
  <si>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</si>
  <si>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</si>
  <si>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</si>
  <si>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</si>
  <si>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</si>
  <si>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</si>
  <si>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</si>
  <si>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</si>
  <si>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</si>
  <si>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</si>
  <si>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</si>
  <si>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</si>
  <si>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</si>
  <si>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</si>
  <si>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</si>
  <si>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</si>
  <si>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</si>
  <si>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</si>
  <si>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</si>
  <si>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</si>
  <si>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</si>
  <si>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</si>
  <si>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</si>
  <si>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</si>
  <si>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</si>
  <si>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</si>
  <si>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</si>
  <si>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</si>
  <si>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</si>
  <si>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</si>
  <si>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</si>
  <si>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</si>
  <si>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</si>
  <si>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</si>
  <si>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</si>
  <si>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</si>
  <si>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</si>
  <si>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</si>
  <si>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</si>
  <si>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</si>
  <si>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</si>
  <si>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</si>
  <si>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</si>
  <si>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</si>
  <si>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</si>
  <si>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</si>
  <si>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</si>
  <si>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</si>
  <si>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</si>
  <si>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</si>
  <si>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</si>
  <si>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</si>
  <si>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</si>
  <si>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</si>
  <si>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</si>
  <si>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</si>
  <si>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</si>
  <si>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</si>
  <si>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</si>
  <si>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</si>
  <si>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</si>
  <si>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</si>
  <si>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</si>
  <si>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</si>
  <si>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</si>
  <si>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</si>
  <si>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</si>
  <si>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</si>
  <si>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</si>
  <si>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</si>
  <si>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</si>
  <si>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</si>
  <si>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</si>
  <si>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</si>
  <si>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</si>
  <si>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</si>
  <si>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</si>
  <si>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</si>
  <si>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</si>
  <si>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</si>
  <si>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</si>
  <si>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</si>
  <si>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</si>
  <si>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</si>
  <si>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</si>
  <si>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</si>
  <si>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</si>
  <si>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</si>
  <si>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</si>
  <si>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</si>
  <si>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</si>
  <si>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</si>
  <si>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</si>
  <si>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</si>
  <si>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</si>
  <si>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</si>
  <si>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</si>
  <si>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</si>
  <si>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</si>
  <si>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</si>
  <si>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</si>
  <si>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</si>
  <si>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</si>
  <si>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</si>
  <si>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</si>
  <si>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</si>
  <si>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</si>
  <si>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</si>
  <si>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</si>
  <si>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</si>
  <si>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</si>
  <si>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</si>
  <si>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</si>
  <si>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</si>
  <si>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</si>
  <si>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</si>
  <si>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</si>
  <si>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</si>
  <si>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</si>
  <si>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</si>
  <si>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</si>
  <si>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</si>
  <si>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</si>
  <si>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</si>
  <si>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</si>
  <si>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</si>
  <si>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</si>
  <si>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</si>
  <si>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</si>
  <si>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</si>
  <si>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</si>
  <si>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</si>
  <si>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</si>
  <si>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</si>
  <si>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</si>
  <si>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</si>
  <si>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</si>
  <si>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</si>
  <si>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</si>
  <si>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</si>
  <si>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</si>
  <si>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</si>
  <si>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</si>
  <si>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</si>
  <si>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</si>
  <si>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</si>
  <si>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</si>
  <si>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</si>
  <si>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</si>
  <si>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</si>
  <si>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</si>
  <si>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</si>
  <si>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</si>
  <si>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</si>
  <si>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</si>
  <si>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</si>
  <si>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</si>
  <si>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</si>
  <si>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</si>
  <si>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</si>
  <si>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</si>
  <si>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</si>
  <si>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</si>
  <si>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</si>
  <si>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</si>
  <si>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</si>
  <si>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</si>
  <si>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</si>
  <si>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</si>
  <si>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</si>
  <si>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</si>
  <si>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</si>
  <si>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</si>
  <si>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</si>
  <si>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</si>
  <si>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</si>
  <si>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</si>
  <si>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</si>
  <si>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</si>
  <si>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</si>
  <si>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</si>
  <si>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</si>
  <si>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</si>
  <si>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</si>
  <si>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</si>
  <si>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</si>
  <si>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</si>
  <si>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</si>
  <si>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</si>
  <si>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</si>
  <si>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</si>
  <si>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</si>
  <si>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</si>
  <si>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</si>
  <si>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</si>
  <si>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</si>
  <si>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</si>
  <si>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</si>
  <si>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</si>
  <si>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</si>
  <si>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</si>
  <si>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</si>
  <si>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</si>
  <si>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</si>
  <si>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</si>
  <si>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</si>
  <si>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</si>
  <si>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</si>
  <si>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</si>
  <si>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</si>
  <si>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</si>
  <si>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</si>
  <si>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</si>
  <si>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</si>
  <si>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</si>
  <si>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</si>
  <si>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</si>
  <si>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</si>
  <si>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</si>
  <si>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</si>
  <si>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</si>
  <si>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</si>
  <si>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</si>
  <si>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</si>
  <si>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</si>
  <si>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</si>
  <si>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</si>
  <si>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</si>
  <si>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</si>
  <si>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</si>
  <si>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</si>
  <si>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</si>
  <si>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</si>
  <si>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</si>
  <si>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</si>
  <si>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</si>
  <si>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</si>
  <si>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</si>
  <si>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</si>
  <si>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</si>
  <si>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</si>
  <si>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</si>
  <si>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</si>
  <si>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</si>
  <si>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</si>
  <si>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</si>
  <si>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</si>
  <si>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</si>
  <si>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</si>
  <si>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</si>
  <si>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</si>
  <si>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</si>
  <si>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</si>
  <si>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</si>
  <si>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</si>
  <si>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</si>
  <si>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</si>
  <si>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</si>
  <si>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</si>
  <si>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</si>
  <si>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</si>
  <si>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</si>
  <si>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</si>
  <si>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</si>
  <si>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</si>
  <si>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</si>
  <si>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</si>
  <si>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</si>
  <si>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</si>
  <si>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</si>
  <si>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</si>
  <si>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</si>
  <si>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</si>
  <si>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</si>
  <si>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</si>
  <si>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</si>
  <si>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</si>
  <si>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</si>
  <si>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</si>
  <si>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</si>
  <si>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</si>
  <si>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</si>
  <si>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</si>
  <si>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</si>
  <si>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</si>
  <si>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</si>
  <si>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</si>
  <si>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</si>
  <si>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</si>
  <si>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</si>
  <si>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</si>
  <si>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</si>
  <si>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</si>
  <si>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</si>
  <si>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</si>
  <si>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</si>
  <si>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</si>
  <si>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</si>
  <si>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</si>
  <si>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</si>
  <si>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</si>
  <si>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</si>
  <si>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</si>
  <si>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</si>
  <si>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</si>
  <si>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</si>
  <si>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</si>
  <si>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</si>
  <si>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</si>
  <si>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</si>
  <si>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</si>
  <si>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</si>
  <si>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</si>
  <si>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</si>
  <si>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</si>
  <si>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</si>
  <si>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</si>
  <si>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</si>
  <si>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</si>
  <si>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</si>
  <si>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</si>
  <si>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</si>
  <si>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</si>
  <si>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</si>
  <si>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</si>
  <si>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</si>
  <si>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</si>
  <si>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</si>
  <si>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</si>
  <si>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</si>
  <si>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</si>
  <si>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</si>
  <si>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</si>
  <si>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</si>
  <si>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</si>
  <si>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</si>
  <si>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</si>
  <si>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</si>
  <si>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</si>
  <si>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</si>
  <si>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</si>
  <si>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</si>
  <si>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</si>
  <si>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</si>
  <si>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</si>
  <si>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</si>
  <si>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</si>
  <si>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</si>
  <si>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</si>
  <si>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</si>
  <si>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</si>
  <si>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</si>
  <si>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</si>
  <si>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</si>
  <si>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</si>
  <si>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</si>
  <si>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</si>
  <si>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</si>
  <si>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</si>
  <si>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</si>
  <si>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</si>
  <si>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</si>
  <si>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</si>
  <si>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</si>
  <si>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</si>
  <si>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</si>
  <si>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</si>
  <si>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</si>
  <si>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</si>
  <si>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</si>
  <si>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</si>
  <si>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</si>
  <si>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</si>
  <si>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</si>
  <si>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</si>
  <si>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</si>
  <si>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</si>
  <si>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</si>
  <si>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</si>
  <si>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</si>
  <si>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</si>
  <si>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</si>
  <si>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</si>
  <si>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</si>
  <si>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</si>
  <si>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</si>
  <si>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</si>
  <si>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</si>
  <si>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</si>
  <si>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</si>
  <si>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</si>
  <si>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</si>
  <si>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</si>
  <si>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</si>
  <si>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</si>
  <si>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</si>
  <si>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</si>
  <si>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</si>
  <si>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</si>
  <si>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</si>
  <si>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</si>
  <si>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</si>
  <si>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</si>
  <si>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</si>
  <si>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</si>
  <si>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</si>
  <si>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</si>
  <si>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</si>
  <si>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</si>
  <si>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</si>
  <si>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</si>
  <si>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</si>
  <si>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</si>
  <si>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</si>
  <si>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</si>
  <si>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</si>
  <si>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</si>
  <si>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</si>
  <si>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</si>
  <si>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</si>
  <si>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</si>
  <si>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</si>
  <si>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</si>
  <si>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</si>
  <si>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</si>
  <si>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</si>
  <si>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</si>
  <si>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</si>
  <si>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</si>
  <si>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</si>
  <si>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</si>
  <si>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</si>
  <si>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</si>
  <si>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</si>
  <si>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</si>
  <si>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</si>
  <si>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</si>
  <si>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</si>
  <si>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</si>
  <si>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</si>
  <si>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</si>
  <si>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</si>
  <si>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</si>
  <si>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</si>
  <si>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</si>
  <si>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</si>
  <si>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</si>
  <si>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</si>
  <si>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</si>
  <si>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</si>
  <si>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</si>
  <si>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</si>
  <si>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</si>
  <si>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</si>
  <si>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</si>
  <si>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</si>
  <si>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</si>
  <si>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</si>
  <si>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</si>
  <si>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</si>
  <si>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</si>
  <si>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</si>
  <si>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</si>
  <si>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</si>
  <si>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</si>
  <si>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</si>
  <si>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</si>
  <si>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</si>
  <si>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</si>
  <si>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</si>
  <si>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</si>
  <si>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</si>
  <si>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</si>
  <si>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</si>
  <si>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</si>
  <si>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</si>
  <si>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</si>
  <si>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</si>
  <si>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</si>
  <si>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</si>
  <si>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</si>
  <si>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</si>
  <si>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</si>
  <si>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</si>
  <si>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</si>
  <si>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</si>
  <si>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</si>
  <si>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</si>
  <si>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</si>
  <si>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</si>
  <si>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</si>
  <si>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</si>
  <si>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</si>
  <si>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</si>
  <si>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</si>
  <si>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</si>
  <si>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</si>
  <si>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</si>
  <si>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</si>
  <si>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</si>
  <si>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</si>
  <si>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</si>
  <si>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</si>
  <si>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</si>
  <si>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</si>
  <si>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</si>
  <si>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</si>
  <si>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</si>
  <si>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</si>
  <si>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</si>
  <si>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</si>
  <si>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</si>
  <si>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</si>
  <si>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</si>
  <si>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</si>
  <si>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</si>
  <si>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</si>
  <si>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</si>
  <si>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</si>
  <si>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</si>
  <si>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</si>
  <si>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</si>
  <si>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</si>
  <si>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</si>
  <si>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</si>
  <si>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</si>
  <si>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</si>
  <si>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</si>
  <si>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</si>
  <si>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</si>
  <si>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</si>
  <si>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</si>
  <si>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</si>
  <si>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</si>
  <si>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</si>
  <si>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</si>
  <si>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</si>
  <si>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</si>
  <si>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</si>
  <si>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</si>
  <si>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</si>
  <si>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</si>
  <si>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</si>
  <si>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</si>
  <si>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</si>
  <si>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</si>
  <si>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</si>
  <si>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</si>
  <si>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</si>
  <si>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</si>
  <si>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</si>
  <si>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</si>
  <si>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</si>
  <si>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</si>
  <si>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</si>
  <si>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</si>
  <si>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</si>
  <si>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</si>
  <si>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</si>
  <si>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</si>
  <si>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</si>
  <si>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</si>
  <si>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</si>
  <si>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</si>
  <si>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</si>
  <si>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</si>
  <si>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</si>
  <si>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</si>
  <si>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</si>
  <si>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</si>
  <si>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</si>
  <si>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</si>
  <si>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</si>
  <si>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</si>
  <si>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</si>
  <si>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</si>
  <si>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</si>
  <si>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</si>
  <si>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</si>
  <si>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</si>
  <si>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</si>
  <si>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</si>
  <si>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</si>
  <si>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</si>
  <si>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</si>
  <si>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</si>
  <si>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</si>
  <si>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</si>
  <si>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</si>
  <si>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</si>
  <si>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</si>
  <si>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</si>
  <si>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</si>
  <si>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</si>
  <si>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</si>
  <si>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</si>
  <si>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</si>
  <si>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</si>
  <si>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</si>
  <si>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</si>
  <si>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</si>
  <si>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</si>
  <si>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</si>
  <si>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</si>
  <si>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</si>
  <si>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</si>
  <si>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</si>
  <si>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</si>
  <si>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</si>
  <si>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</si>
  <si>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</si>
  <si>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</si>
  <si>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</si>
  <si>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</si>
  <si>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</si>
  <si>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</si>
  <si>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</si>
  <si>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</si>
  <si>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</si>
  <si>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</si>
  <si>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</si>
  <si>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</si>
  <si>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</si>
  <si>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</si>
  <si>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</si>
  <si>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</si>
  <si>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</si>
  <si>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</si>
  <si>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</si>
  <si>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</si>
  <si>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</si>
  <si>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</si>
  <si>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</si>
  <si>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</si>
  <si>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</si>
  <si>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</si>
  <si>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</si>
  <si>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</si>
  <si>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</si>
  <si>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</si>
  <si>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</si>
  <si>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</si>
  <si>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</si>
  <si>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</si>
  <si>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</si>
  <si>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</si>
  <si>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</si>
  <si>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</si>
  <si>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</si>
  <si>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</si>
  <si>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</si>
  <si>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</si>
  <si>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</si>
  <si>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</si>
  <si>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</si>
  <si>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</si>
  <si>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</si>
  <si>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</si>
  <si>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</si>
  <si>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</si>
  <si>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</si>
  <si>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</si>
  <si>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</si>
  <si>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</si>
  <si>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</si>
  <si>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</si>
  <si>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</si>
  <si>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</si>
  <si>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</si>
  <si>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</si>
  <si>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</si>
  <si>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</si>
  <si>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</si>
  <si>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</si>
  <si>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</si>
  <si>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</si>
  <si>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</si>
  <si>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</si>
  <si>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</si>
  <si>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</si>
  <si>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</si>
  <si>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</si>
  <si>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</si>
  <si>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</si>
  <si>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</si>
  <si>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</si>
  <si>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</si>
  <si>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</si>
  <si>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</si>
  <si>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</si>
  <si>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</si>
  <si>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</si>
  <si>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</si>
  <si>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</si>
  <si>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</si>
  <si>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</si>
  <si>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</si>
  <si>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</si>
  <si>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</si>
  <si>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</si>
  <si>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</si>
  <si>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</si>
  <si>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</si>
  <si>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</si>
  <si>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</si>
  <si>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</si>
  <si>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</si>
  <si>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</si>
  <si>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</si>
  <si>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</si>
  <si>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</si>
  <si>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</si>
  <si>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</si>
  <si>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</si>
  <si>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</si>
  <si>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</si>
  <si>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</si>
  <si>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</si>
  <si>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</si>
  <si>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</si>
  <si>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</si>
  <si>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</si>
  <si>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</si>
  <si>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</si>
  <si>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</si>
  <si>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</si>
  <si>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</si>
  <si>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</si>
  <si>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</si>
  <si>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</si>
  <si>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</si>
  <si>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</si>
  <si>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</si>
  <si>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</si>
  <si>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</si>
  <si>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</si>
  <si>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</si>
  <si>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</si>
  <si>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</si>
  <si>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</si>
  <si>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</si>
  <si>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</si>
  <si>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</si>
  <si>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</si>
  <si>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</si>
  <si>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</si>
  <si>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</si>
  <si>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</si>
  <si>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</si>
  <si>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</si>
  <si>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</si>
  <si>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</si>
  <si>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</si>
  <si>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</si>
  <si>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</si>
  <si>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</si>
  <si>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</si>
  <si>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</si>
  <si>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</si>
  <si>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</si>
  <si>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</si>
  <si>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</si>
  <si>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</si>
  <si>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</si>
  <si>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</si>
  <si>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</si>
  <si>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</si>
  <si>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</si>
  <si>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</si>
  <si>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</si>
  <si>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</si>
  <si>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</si>
  <si>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</si>
  <si>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</si>
  <si>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</si>
  <si>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</si>
  <si>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</si>
  <si>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</si>
  <si>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</si>
  <si>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</si>
  <si>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</si>
  <si>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</si>
  <si>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</si>
  <si>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</si>
  <si>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</si>
  <si>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</si>
  <si>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</si>
  <si>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</si>
  <si>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</si>
  <si>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</si>
  <si>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</si>
  <si>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</si>
  <si>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</si>
  <si>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</si>
  <si>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</si>
  <si>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</si>
  <si>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</si>
  <si>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</si>
  <si>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</si>
  <si>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</si>
  <si>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</si>
  <si>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</si>
  <si>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</si>
  <si>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</si>
  <si>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</si>
  <si>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</si>
  <si>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</si>
  <si>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</si>
  <si>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</si>
  <si>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</si>
  <si>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</si>
  <si>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</si>
  <si>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</si>
  <si>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</si>
  <si>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</si>
  <si>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</si>
  <si>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</si>
  <si>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</si>
  <si>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</si>
  <si>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</si>
  <si>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</si>
  <si>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</si>
  <si>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</si>
  <si>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</si>
  <si>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</si>
  <si>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</si>
  <si>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</si>
  <si>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</si>
  <si>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</si>
  <si>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</si>
  <si>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</si>
  <si>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</si>
  <si>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</si>
  <si>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</si>
  <si>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</si>
  <si>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</si>
  <si>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</si>
  <si>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</si>
  <si>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</si>
  <si>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</si>
  <si>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</si>
  <si>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</si>
  <si>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</si>
  <si>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</si>
  <si>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</si>
  <si>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</si>
  <si>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</si>
  <si>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</si>
  <si>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</si>
  <si>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</si>
  <si>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</si>
  <si>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</si>
  <si>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</si>
  <si>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</si>
  <si>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</si>
  <si>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</si>
  <si>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</si>
  <si>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</si>
  <si>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</si>
  <si>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</si>
  <si>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</si>
  <si>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</si>
  <si>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</si>
  <si>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</si>
  <si>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</si>
  <si>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</si>
  <si>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</si>
  <si>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</si>
  <si>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</si>
  <si>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</si>
  <si>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</si>
  <si>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</si>
  <si>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</si>
  <si>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</si>
  <si>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</si>
  <si>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</si>
  <si>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</si>
  <si>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</si>
  <si>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</si>
  <si>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</si>
  <si>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</si>
  <si>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</si>
  <si>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</si>
  <si>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</si>
  <si>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</si>
  <si>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</si>
  <si>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</si>
  <si>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</si>
  <si>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</si>
  <si>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</si>
  <si>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</si>
  <si>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</si>
  <si>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</si>
  <si>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</si>
  <si>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</si>
  <si>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</si>
  <si>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</si>
  <si>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</si>
  <si>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</si>
  <si>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</si>
  <si>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</si>
  <si>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</si>
  <si>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</si>
  <si>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</si>
  <si>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</si>
  <si>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</si>
  <si>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</si>
  <si>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</si>
  <si>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</si>
  <si>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</si>
  <si>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</si>
  <si>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</si>
  <si>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</si>
  <si>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</si>
  <si>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</si>
  <si>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</si>
  <si>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</si>
  <si>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</si>
  <si>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</si>
  <si>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</si>
  <si>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</si>
  <si>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</si>
  <si>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</si>
  <si>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</si>
  <si>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</si>
  <si>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</si>
  <si>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</si>
  <si>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</si>
  <si>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</si>
  <si>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</si>
  <si>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</si>
  <si>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</si>
  <si>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</si>
  <si>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</si>
  <si>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</si>
  <si>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</si>
  <si>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</si>
  <si>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</si>
  <si>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</si>
  <si>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</si>
  <si>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</si>
  <si>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</si>
  <si>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</si>
  <si>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</si>
  <si>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</si>
  <si>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</si>
  <si>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</si>
  <si>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</si>
  <si>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</si>
  <si>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</si>
  <si>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</si>
  <si>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</si>
  <si>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</si>
  <si>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</si>
  <si>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</si>
  <si>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</si>
  <si>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</si>
  <si>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</si>
  <si>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</si>
  <si>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</si>
  <si>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</si>
  <si>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</si>
  <si>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</si>
  <si>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</si>
  <si>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</si>
  <si>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</si>
  <si>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</si>
  <si>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</si>
  <si>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</si>
  <si>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</si>
  <si>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</si>
  <si>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</si>
  <si>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</si>
  <si>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</si>
  <si>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</si>
  <si>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</si>
  <si>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</si>
  <si>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</si>
  <si>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</si>
  <si>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</si>
  <si>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</si>
  <si>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</si>
  <si>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</si>
  <si>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</si>
  <si>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</si>
  <si>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</si>
  <si>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</si>
  <si>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</si>
  <si>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</si>
  <si>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</si>
  <si>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</si>
  <si>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</si>
  <si>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</si>
  <si>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</si>
  <si>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</si>
  <si>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</si>
  <si>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</si>
  <si>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</si>
  <si>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</si>
  <si>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</si>
  <si>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</si>
  <si>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</si>
  <si>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</si>
  <si>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</si>
  <si>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</si>
  <si>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</si>
  <si>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</si>
  <si>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</si>
  <si>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</si>
  <si>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</si>
  <si>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</si>
  <si>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</si>
  <si>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</si>
  <si>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</si>
  <si>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</si>
  <si>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</si>
  <si>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</si>
  <si>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</si>
  <si>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</si>
  <si>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</si>
  <si>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</si>
  <si>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</si>
  <si>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</si>
  <si>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</si>
  <si>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</si>
  <si>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</si>
  <si>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</si>
  <si>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</si>
  <si>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</si>
  <si>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</si>
  <si>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</si>
  <si>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</si>
  <si>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</si>
  <si>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</si>
  <si>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</si>
  <si>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</si>
  <si>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</si>
  <si>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</si>
  <si>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</si>
  <si>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</si>
  <si>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</si>
  <si>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</si>
  <si>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</si>
  <si>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</si>
  <si>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</si>
  <si>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</si>
  <si>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</si>
  <si>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</si>
  <si>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</si>
  <si>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</si>
  <si>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</si>
  <si>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</si>
  <si>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</si>
  <si>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</si>
  <si>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</si>
  <si>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</si>
  <si>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</si>
  <si>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</si>
  <si>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</si>
  <si>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</si>
  <si>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</si>
  <si>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</si>
  <si>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</si>
  <si>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</si>
  <si>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</si>
  <si>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</si>
  <si>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</si>
  <si>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</si>
  <si>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</si>
  <si>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</si>
  <si>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</si>
  <si>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</si>
  <si>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</si>
  <si>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</si>
  <si>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</si>
  <si>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</si>
  <si>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</si>
  <si>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</si>
  <si>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</si>
  <si>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</si>
  <si>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</si>
  <si>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</si>
  <si>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</si>
  <si>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</si>
  <si>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</si>
  <si>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</si>
  <si>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</si>
  <si>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</si>
  <si>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</si>
  <si>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</si>
  <si>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</si>
  <si>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</si>
  <si>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</si>
  <si>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</si>
  <si>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</si>
  <si>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</si>
  <si>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</si>
  <si>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</si>
  <si>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</si>
  <si>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</si>
  <si>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</si>
  <si>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</si>
  <si>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</si>
  <si>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</si>
  <si>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</si>
  <si>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</si>
  <si>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</si>
  <si>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</si>
  <si>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</si>
  <si>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</si>
  <si>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</si>
  <si>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</si>
  <si>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</si>
  <si>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</si>
  <si>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</si>
  <si>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</si>
  <si>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</si>
  <si>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</si>
  <si>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</si>
  <si>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</si>
  <si>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</si>
  <si>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</si>
  <si>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</si>
  <si>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</si>
  <si>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</si>
  <si>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</si>
  <si>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</si>
  <si>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</si>
  <si>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</si>
  <si>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</si>
  <si>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</si>
  <si>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</si>
  <si>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</si>
  <si>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</si>
  <si>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</si>
  <si>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</si>
  <si>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</si>
  <si>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</si>
  <si>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</si>
  <si>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</si>
  <si>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</si>
  <si>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</si>
  <si>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</si>
  <si>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</si>
  <si>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</si>
  <si>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</si>
  <si>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</si>
  <si>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</si>
  <si>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</si>
  <si>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</si>
  <si>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</si>
  <si>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</si>
  <si>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</si>
  <si>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</si>
  <si>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</si>
  <si>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</si>
  <si>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</si>
  <si>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</si>
  <si>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</si>
  <si>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</si>
  <si>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</si>
  <si>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</si>
  <si>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</si>
  <si>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</si>
  <si>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</si>
  <si>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</si>
  <si>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</si>
  <si>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</si>
  <si>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</si>
  <si>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</si>
  <si>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</si>
  <si>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</si>
  <si>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</si>
  <si>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</si>
  <si>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</si>
  <si>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</si>
  <si>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</si>
  <si>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</si>
  <si>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</si>
  <si>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</si>
  <si>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</si>
  <si>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</si>
  <si>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</si>
  <si>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</si>
  <si>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</si>
  <si>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</si>
  <si>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</si>
  <si>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</si>
  <si>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</si>
  <si>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</si>
  <si>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</si>
  <si>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</si>
  <si>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</si>
  <si>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</si>
  <si>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</si>
  <si>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</si>
  <si>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</si>
  <si>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</si>
  <si>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</si>
  <si>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</si>
  <si>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</si>
  <si>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</si>
  <si>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</si>
  <si>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</si>
  <si>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</si>
  <si>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</si>
  <si>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</si>
  <si>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</si>
  <si>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</si>
  <si>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</si>
  <si>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</si>
  <si>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</si>
  <si>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</si>
  <si>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</si>
  <si>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</si>
  <si>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</si>
  <si>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</si>
  <si>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</si>
  <si>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</si>
  <si>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</si>
  <si>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</si>
  <si>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</si>
  <si>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</si>
  <si>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</si>
  <si>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</si>
  <si>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</si>
  <si>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</si>
  <si>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</si>
  <si>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</si>
  <si>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</si>
  <si>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</si>
  <si>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</si>
  <si>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</si>
  <si>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</si>
  <si>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</si>
  <si>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</si>
  <si>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</si>
  <si>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</si>
  <si>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</si>
  <si>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</si>
  <si>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</si>
  <si>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</si>
  <si>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</si>
  <si>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</si>
  <si>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</si>
  <si>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</si>
  <si>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</si>
  <si>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</si>
  <si>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</si>
  <si>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</si>
  <si>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</si>
  <si>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</si>
  <si>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</si>
  <si>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</si>
  <si>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</si>
  <si>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</si>
  <si>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</si>
  <si>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</si>
  <si>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</si>
  <si>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</si>
  <si>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</si>
  <si>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</si>
  <si>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</si>
  <si>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</si>
  <si>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</si>
  <si>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</si>
  <si>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</si>
  <si>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</si>
  <si>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</si>
  <si>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</si>
  <si>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</si>
  <si>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</si>
  <si>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</si>
  <si>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</si>
  <si>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</si>
  <si>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</si>
  <si>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</si>
  <si>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</si>
  <si>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</si>
  <si>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</si>
  <si>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</si>
  <si>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</si>
  <si>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</si>
  <si>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</si>
  <si>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</si>
  <si>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</si>
  <si>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</si>
  <si>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</si>
  <si>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</si>
  <si>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</si>
  <si>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</si>
  <si>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</si>
  <si>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</si>
  <si>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</si>
  <si>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</si>
  <si>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</si>
  <si>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</si>
  <si>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</si>
  <si>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</si>
  <si>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</si>
  <si>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</si>
  <si>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</si>
  <si>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</si>
  <si>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</si>
  <si>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</si>
  <si>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</si>
  <si>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</si>
  <si>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</si>
  <si>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</si>
  <si>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</si>
  <si>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</si>
  <si>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</si>
  <si>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</si>
  <si>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</si>
  <si>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</si>
  <si>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</si>
  <si>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</si>
  <si>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</si>
  <si>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</si>
  <si>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</si>
  <si>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</si>
  <si>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</si>
  <si>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</si>
  <si>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</si>
  <si>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</si>
  <si>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</si>
  <si>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</si>
  <si>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</si>
  <si>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</si>
  <si>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</si>
  <si>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</si>
  <si>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</si>
  <si>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</si>
  <si>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</si>
  <si>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</si>
  <si>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</si>
  <si>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</si>
  <si>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</si>
  <si>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</si>
  <si>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</si>
  <si>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</si>
  <si>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</si>
  <si>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</si>
  <si>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</si>
  <si>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</si>
  <si>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</si>
  <si>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</si>
  <si>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</si>
  <si>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</si>
  <si>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</si>
  <si>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</si>
  <si>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</si>
  <si>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</si>
  <si>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</si>
  <si>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</si>
  <si>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</si>
  <si>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</si>
  <si>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</si>
  <si>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</si>
  <si>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</si>
  <si>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</si>
  <si>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</si>
  <si>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</si>
  <si>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</si>
  <si>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</si>
  <si>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</si>
  <si>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</si>
  <si>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</si>
  <si>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</si>
  <si>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</si>
  <si>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</si>
  <si>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</si>
  <si>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</si>
  <si>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</si>
  <si>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</si>
  <si>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</si>
  <si>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</si>
  <si>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</si>
  <si>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</si>
  <si>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</si>
  <si>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</si>
  <si>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</si>
  <si>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</si>
  <si>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</si>
  <si>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</si>
  <si>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</si>
  <si>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</si>
  <si>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</si>
  <si>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</si>
  <si>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</si>
  <si>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</si>
  <si>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</si>
  <si>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</si>
  <si>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</si>
  <si>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</si>
  <si>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</si>
  <si>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</si>
  <si>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</si>
  <si>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</si>
  <si>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</si>
  <si>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</si>
  <si>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</si>
  <si>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</si>
  <si>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</si>
  <si>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</si>
  <si>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</si>
  <si>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</si>
  <si>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</si>
  <si>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</si>
  <si>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</si>
  <si>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</si>
  <si>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</si>
  <si>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</si>
  <si>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</si>
  <si>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</si>
  <si>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</si>
  <si>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</si>
  <si>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</si>
  <si>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</si>
  <si>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</si>
  <si>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</si>
  <si>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</si>
  <si>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</si>
  <si>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</si>
  <si>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</si>
  <si>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</si>
  <si>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</si>
  <si>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</si>
  <si>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</si>
  <si>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</si>
  <si>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</si>
  <si>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</si>
  <si>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</si>
  <si>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</si>
  <si>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</si>
  <si>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</si>
  <si>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</si>
  <si>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</si>
  <si>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</si>
  <si>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</si>
  <si>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</si>
  <si>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</si>
  <si>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</si>
  <si>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</si>
  <si>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</si>
  <si>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</si>
  <si>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</si>
  <si>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</si>
  <si>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</si>
  <si>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</si>
  <si>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</si>
  <si>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</si>
  <si>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</si>
  <si>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</si>
  <si>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</si>
  <si>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</si>
  <si>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</si>
  <si>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</si>
  <si>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</si>
  <si>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</si>
  <si>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</si>
  <si>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</si>
  <si>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</si>
  <si>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</si>
  <si>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</si>
  <si>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</si>
  <si>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</si>
  <si>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</si>
  <si>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</si>
  <si>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</si>
  <si>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</si>
  <si>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</si>
  <si>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</si>
  <si>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</si>
  <si>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</si>
  <si>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</si>
  <si>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</si>
  <si>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</si>
  <si>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</si>
  <si>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</si>
  <si>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</si>
  <si>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</si>
  <si>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</si>
  <si>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</si>
  <si>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</si>
  <si>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</si>
  <si>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</si>
  <si>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</si>
  <si>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</si>
  <si>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</si>
  <si>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</si>
  <si>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</si>
  <si>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</si>
  <si>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</si>
  <si>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</si>
  <si>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</si>
  <si>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</si>
  <si>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</si>
  <si>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</si>
  <si>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</si>
  <si>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</si>
  <si>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</si>
  <si>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</si>
  <si>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</si>
  <si>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</si>
  <si>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</si>
  <si>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</si>
  <si>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</si>
  <si>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</si>
  <si>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</si>
  <si>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</si>
  <si>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</si>
  <si>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</si>
  <si>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</si>
  <si>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</si>
  <si>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</si>
  <si>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</si>
  <si>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</si>
  <si>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</si>
  <si>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</si>
  <si>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</si>
  <si>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</si>
  <si>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</si>
  <si>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</si>
  <si>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</si>
  <si>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</si>
  <si>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</si>
  <si>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</si>
  <si>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</si>
  <si>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</si>
  <si>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</si>
  <si>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</si>
  <si>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</si>
  <si>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</si>
  <si>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</si>
  <si>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</si>
  <si>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</si>
  <si>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</si>
  <si>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</si>
  <si>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</si>
  <si>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</si>
  <si>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</si>
  <si>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</si>
  <si>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</si>
  <si>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</si>
  <si>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</si>
  <si>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</si>
  <si>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</si>
  <si>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</si>
  <si>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</si>
  <si>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</si>
  <si>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</si>
  <si>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</si>
  <si>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</si>
  <si>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</si>
  <si>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</si>
  <si>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</si>
  <si>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</si>
  <si>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</si>
  <si>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</si>
  <si>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</si>
  <si>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</si>
  <si>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</si>
  <si>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</si>
  <si>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</si>
  <si>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</si>
  <si>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</si>
  <si>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</si>
  <si>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</si>
  <si>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</si>
  <si>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</si>
  <si>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</si>
  <si>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</si>
  <si>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</si>
  <si>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</si>
  <si>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</si>
  <si>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</si>
  <si>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</si>
  <si>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</si>
  <si>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</si>
  <si>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</si>
  <si>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</si>
  <si>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</si>
  <si>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</si>
  <si>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</si>
  <si>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</si>
  <si>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</si>
  <si>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</si>
  <si>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</si>
  <si>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</si>
  <si>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</si>
  <si>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</si>
  <si>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</si>
  <si>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</si>
  <si>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</si>
  <si>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</si>
  <si>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</si>
  <si>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</si>
  <si>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</si>
  <si>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</si>
  <si>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</si>
  <si>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</si>
  <si>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</si>
  <si>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</si>
  <si>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</si>
  <si>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</si>
  <si>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</si>
  <si>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</si>
  <si>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</si>
  <si>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</si>
  <si>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</si>
  <si>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</si>
  <si>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</si>
  <si>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</si>
  <si>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</si>
  <si>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</si>
  <si>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</si>
  <si>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</si>
  <si>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</si>
  <si>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</si>
  <si>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</si>
  <si>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</si>
  <si>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</si>
  <si>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</si>
  <si>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</si>
  <si>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</si>
  <si>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</si>
  <si>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</si>
  <si>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</si>
  <si>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</si>
  <si>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</si>
  <si>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</si>
  <si>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</si>
  <si>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</si>
  <si>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</si>
  <si>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</si>
  <si>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</si>
  <si>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</si>
  <si>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</si>
  <si>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</si>
  <si>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</si>
  <si>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</si>
  <si>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</si>
  <si>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</si>
  <si>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</si>
  <si>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</si>
  <si>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</si>
  <si>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</si>
  <si>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</si>
  <si>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</si>
  <si>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</si>
  <si>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</si>
  <si>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</si>
  <si>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</si>
  <si>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</si>
  <si>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</si>
  <si>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</si>
  <si>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</si>
  <si>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</si>
  <si>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</si>
  <si>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</si>
  <si>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</si>
  <si>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</si>
  <si>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</si>
  <si>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</si>
  <si>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</si>
  <si>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</si>
  <si>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</si>
  <si>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</si>
  <si>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</si>
  <si>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</si>
  <si>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</si>
  <si>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</si>
  <si>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</si>
  <si>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</si>
  <si>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</si>
  <si>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</si>
  <si>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</si>
  <si>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</si>
  <si>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</si>
  <si>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</si>
  <si>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</si>
  <si>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</si>
  <si>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</si>
  <si>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</si>
  <si>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</si>
  <si>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</si>
  <si>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</si>
  <si>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</si>
  <si>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</si>
  <si>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</si>
  <si>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</si>
  <si>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</si>
  <si>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</si>
  <si>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</si>
  <si>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</si>
  <si>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</si>
  <si>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</si>
  <si>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</si>
  <si>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</si>
  <si>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</si>
  <si>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</si>
  <si>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</si>
  <si>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</si>
  <si>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</si>
  <si>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</si>
  <si>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</si>
  <si>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</si>
  <si>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</si>
  <si>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</si>
  <si>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</si>
  <si>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</si>
  <si>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</si>
  <si>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</si>
  <si>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</si>
  <si>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</si>
  <si>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</si>
  <si>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</si>
  <si>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</si>
  <si>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</si>
  <si>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</si>
  <si>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</si>
  <si>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</si>
  <si>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</si>
  <si>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</si>
  <si>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</si>
  <si>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</si>
  <si>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</si>
  <si>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</si>
  <si>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</si>
  <si>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</si>
  <si>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</si>
  <si>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</si>
  <si>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</si>
  <si>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</si>
  <si>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</si>
  <si>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</si>
  <si>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</si>
  <si>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</si>
  <si>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</si>
  <si>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</si>
  <si>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</si>
  <si>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</si>
  <si>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</si>
  <si>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</si>
  <si>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</si>
  <si>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</si>
  <si>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</si>
  <si>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</si>
  <si>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</si>
  <si>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</si>
  <si>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</si>
  <si>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</si>
  <si>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</si>
  <si>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</si>
  <si>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</si>
  <si>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</si>
  <si>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</si>
  <si>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</si>
  <si>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</si>
  <si>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</si>
  <si>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</si>
  <si>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</si>
  <si>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</si>
  <si>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</si>
  <si>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</si>
  <si>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</si>
  <si>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</si>
  <si>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</si>
  <si>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</si>
  <si>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</si>
  <si>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</si>
  <si>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</si>
  <si>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</si>
  <si>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</si>
  <si>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</si>
  <si>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</si>
  <si>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</si>
  <si>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</si>
  <si>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</si>
  <si>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</si>
  <si>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</si>
  <si>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</si>
  <si>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</si>
  <si>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</si>
  <si>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</si>
  <si>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</si>
  <si>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</si>
  <si>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</si>
  <si>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</si>
  <si>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</si>
  <si>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</si>
  <si>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</si>
  <si>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</si>
  <si>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</si>
  <si>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</si>
  <si>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</si>
  <si>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</si>
  <si>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</si>
  <si>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</si>
  <si>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</si>
  <si>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</si>
  <si>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</si>
  <si>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</si>
  <si>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</si>
  <si>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</si>
  <si>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</si>
  <si>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</si>
  <si>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</si>
  <si>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</si>
  <si>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</si>
  <si>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</si>
  <si>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</si>
  <si>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</si>
  <si>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</si>
  <si>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</si>
  <si>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</si>
  <si>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</si>
  <si>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</si>
  <si>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</si>
  <si>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</si>
  <si>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</si>
  <si>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</si>
  <si>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</si>
  <si>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</si>
  <si>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</si>
  <si>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</si>
  <si>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</si>
  <si>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</si>
  <si>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</si>
  <si>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</si>
  <si>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</si>
  <si>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</si>
  <si>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</si>
  <si>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</si>
  <si>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</si>
  <si>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</si>
  <si>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</si>
  <si>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</si>
  <si>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</si>
  <si>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</si>
  <si>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</si>
  <si>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</si>
  <si>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</si>
  <si>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</si>
  <si>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</si>
  <si>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</si>
  <si>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</si>
  <si>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</si>
  <si>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</si>
  <si>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</si>
  <si>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</si>
  <si>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</si>
  <si>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</si>
  <si>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</si>
  <si>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</si>
  <si>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</si>
  <si>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</si>
  <si>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</si>
  <si>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</si>
  <si>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</si>
  <si>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</si>
  <si>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</si>
  <si>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</si>
  <si>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</si>
  <si>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</si>
  <si>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</si>
  <si>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</si>
  <si>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</si>
  <si>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</si>
  <si>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</si>
  <si>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</si>
  <si>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</si>
  <si>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</si>
  <si>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</si>
  <si>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</si>
  <si>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</si>
  <si>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</si>
  <si>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</si>
  <si>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</si>
  <si>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</si>
  <si>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</si>
  <si>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</si>
  <si>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</si>
  <si>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</si>
  <si>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</si>
  <si>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</si>
  <si>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</si>
  <si>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</si>
  <si>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</si>
  <si>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</si>
  <si>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</si>
  <si>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</si>
  <si>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</si>
  <si>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</si>
  <si>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</si>
  <si>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</si>
  <si>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</si>
  <si>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</si>
  <si>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</si>
  <si>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</si>
  <si>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</si>
  <si>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</si>
  <si>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</si>
  <si>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</si>
  <si>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</si>
  <si>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</si>
  <si>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</si>
  <si>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</si>
  <si>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</si>
  <si>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</si>
  <si>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</si>
  <si>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</si>
  <si>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</si>
  <si>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</si>
  <si>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</si>
  <si>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</si>
  <si>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</si>
  <si>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</si>
  <si>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</si>
  <si>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</si>
  <si>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</si>
  <si>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</si>
  <si>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</si>
  <si>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</si>
  <si>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</si>
  <si>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</si>
  <si>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</si>
  <si>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</si>
  <si>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</si>
  <si>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</si>
  <si>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</si>
  <si>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</si>
  <si>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</si>
  <si>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</si>
  <si>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</si>
  <si>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</si>
  <si>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</si>
  <si>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</si>
  <si>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</si>
  <si>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</si>
  <si>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</si>
  <si>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</si>
  <si>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</si>
  <si>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</si>
  <si>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</si>
  <si>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</si>
  <si>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</si>
  <si>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</si>
  <si>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</si>
  <si>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</si>
  <si>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</si>
  <si>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</si>
  <si>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</si>
  <si>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</si>
  <si>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</si>
  <si>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</si>
  <si>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</si>
  <si>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</si>
  <si>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</si>
  <si>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</si>
  <si>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</si>
  <si>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</si>
  <si>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</si>
  <si>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</si>
  <si>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</si>
  <si>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</si>
  <si>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</si>
  <si>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</si>
  <si>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</si>
  <si>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</si>
  <si>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</si>
  <si>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</si>
  <si>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</si>
  <si>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</si>
  <si>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</si>
  <si>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</si>
  <si>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</si>
  <si>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</si>
  <si>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</si>
  <si>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</si>
  <si>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</si>
  <si>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</si>
  <si>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</si>
  <si>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</si>
  <si>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</si>
  <si>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</si>
  <si>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</si>
  <si>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</si>
  <si>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</si>
  <si>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</si>
  <si>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</si>
  <si>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</si>
  <si>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</si>
  <si>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</si>
  <si>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</si>
  <si>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</si>
  <si>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</si>
  <si>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</si>
  <si>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</si>
  <si>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</si>
  <si>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</si>
  <si>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</si>
  <si>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</si>
  <si>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</si>
  <si>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</si>
  <si>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</si>
  <si>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</si>
  <si>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</si>
  <si>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</si>
  <si>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</si>
  <si>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</si>
  <si>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</si>
  <si>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</si>
  <si>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</si>
  <si>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</si>
  <si>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</si>
  <si>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</si>
  <si>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</si>
  <si>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</si>
  <si>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</si>
  <si>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</si>
  <si>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</si>
  <si>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</si>
  <si>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</si>
  <si>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</si>
  <si>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</si>
  <si>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</si>
  <si>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</si>
  <si>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</si>
  <si>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</si>
  <si>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</si>
  <si>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</si>
  <si>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</si>
  <si>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</si>
  <si>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</si>
  <si>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</si>
  <si>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</si>
  <si>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</si>
  <si>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</si>
  <si>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</si>
  <si>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</si>
  <si>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</si>
  <si>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</si>
  <si>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</si>
  <si>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</si>
  <si>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</si>
  <si>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</si>
  <si>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</si>
  <si>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</si>
  <si>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</si>
  <si>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</si>
  <si>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</si>
  <si>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</si>
  <si>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</si>
  <si>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</si>
  <si>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</si>
  <si>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</si>
  <si>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</si>
  <si>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</si>
  <si>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</si>
  <si>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</si>
  <si>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</si>
  <si>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</si>
  <si>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</si>
  <si>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</si>
  <si>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</si>
  <si>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</si>
  <si>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</si>
  <si>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</si>
  <si>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</si>
  <si>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</si>
  <si>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</si>
  <si>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</si>
  <si>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</si>
  <si>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</si>
  <si>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</si>
  <si>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</si>
  <si>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</si>
  <si>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</si>
  <si>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</si>
  <si>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</si>
  <si>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</si>
  <si>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</si>
  <si>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</si>
  <si>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</si>
  <si>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</si>
  <si>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</si>
  <si>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</si>
  <si>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</si>
  <si>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</si>
  <si>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</si>
  <si>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</si>
  <si>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</si>
  <si>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</si>
  <si>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</si>
  <si>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</si>
  <si>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</si>
  <si>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</si>
  <si>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</si>
  <si>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</si>
  <si>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</si>
  <si>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</si>
  <si>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</si>
  <si>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</si>
  <si>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</si>
  <si>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</si>
  <si>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</si>
  <si>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</si>
  <si>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</si>
  <si>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</si>
  <si>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</si>
  <si>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</si>
  <si>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</si>
  <si>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</si>
  <si>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</si>
  <si>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</si>
  <si>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</si>
  <si>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</si>
  <si>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</si>
  <si>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</si>
  <si>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</si>
  <si>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</si>
  <si>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</si>
  <si>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</si>
  <si>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</si>
  <si>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</si>
  <si>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</si>
  <si>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</si>
  <si>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</si>
  <si>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</si>
  <si>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</si>
  <si>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</si>
  <si>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</si>
  <si>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</si>
  <si>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</si>
  <si>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</si>
  <si>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</si>
  <si>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</si>
  <si>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</si>
  <si>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</si>
  <si>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</si>
  <si>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</si>
  <si>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</si>
  <si>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</si>
  <si>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</si>
  <si>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</si>
  <si>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</si>
  <si>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</si>
  <si>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</si>
  <si>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</si>
  <si>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</si>
  <si>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</si>
  <si>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</si>
  <si>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</si>
  <si>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</si>
  <si>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</si>
  <si>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</si>
  <si>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</si>
  <si>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</si>
  <si>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</si>
  <si>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</si>
  <si>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</si>
  <si>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</si>
  <si>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</si>
  <si>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</si>
  <si>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</si>
  <si>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</si>
  <si>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</si>
  <si>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</si>
  <si>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</si>
  <si>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</si>
  <si>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</si>
  <si>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</si>
  <si>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</si>
  <si>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</si>
  <si>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</si>
  <si>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</si>
  <si>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</si>
  <si>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</si>
  <si>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</si>
  <si>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</si>
  <si>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</si>
  <si>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</si>
  <si>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</si>
  <si>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</si>
  <si>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</si>
  <si>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</si>
  <si>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</si>
  <si>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</si>
  <si>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</si>
  <si>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</si>
  <si>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</si>
  <si>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</si>
  <si>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</si>
  <si>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</si>
  <si>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</si>
  <si>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</si>
  <si>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</si>
  <si>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</si>
  <si>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</si>
  <si>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</si>
  <si>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</si>
  <si>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</si>
  <si>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</si>
  <si>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</si>
  <si>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</si>
  <si>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</si>
  <si>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</si>
  <si>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</si>
  <si>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</si>
  <si>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</si>
  <si>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</si>
  <si>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</si>
  <si>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</si>
  <si>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</si>
  <si>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</si>
  <si>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</si>
  <si>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</si>
  <si>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</si>
  <si>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</si>
  <si>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</si>
  <si>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</si>
  <si>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</si>
  <si>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</si>
  <si>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</si>
  <si>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</si>
  <si>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</si>
  <si>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</si>
  <si>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</si>
  <si>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</si>
  <si>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</si>
  <si>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</si>
  <si>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</si>
  <si>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</si>
  <si>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</si>
  <si>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</si>
  <si>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</si>
  <si>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</si>
  <si>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</si>
  <si>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</si>
  <si>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</si>
  <si>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</si>
  <si>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</si>
  <si>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</si>
  <si>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</si>
  <si>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</si>
  <si>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</si>
  <si>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</si>
  <si>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</si>
  <si>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</si>
  <si>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</si>
  <si>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</si>
  <si>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</si>
  <si>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</si>
  <si>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</si>
  <si>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</si>
  <si>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</si>
  <si>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</si>
  <si>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</si>
  <si>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</si>
  <si>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</si>
  <si>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</si>
  <si>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</si>
  <si>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</si>
  <si>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</si>
  <si>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</si>
  <si>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</si>
  <si>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</si>
  <si>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</si>
  <si>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</si>
  <si>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</si>
  <si>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</si>
  <si>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</si>
  <si>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</si>
  <si>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</si>
  <si>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</si>
  <si>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</si>
  <si>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</si>
  <si>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</si>
  <si>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</si>
  <si>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</si>
  <si>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</si>
  <si>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</si>
  <si>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</si>
  <si>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</si>
  <si>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</si>
  <si>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</si>
  <si>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</si>
  <si>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</si>
  <si>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</si>
  <si>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</si>
  <si>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</si>
  <si>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</si>
  <si>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</si>
  <si>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</si>
  <si>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</si>
  <si>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</si>
  <si>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</si>
  <si>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</si>
  <si>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</si>
  <si>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</si>
  <si>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</si>
  <si>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</si>
  <si>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</si>
  <si>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</si>
  <si>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</si>
  <si>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</si>
  <si>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</si>
  <si>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</si>
  <si>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</si>
  <si>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</si>
  <si>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</si>
  <si>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</si>
  <si>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</si>
  <si>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</si>
  <si>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</si>
  <si>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</si>
  <si>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</si>
  <si>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</si>
  <si>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</si>
  <si>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</si>
  <si>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</si>
  <si>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</si>
  <si>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</si>
  <si>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</si>
  <si>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</si>
  <si>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</si>
  <si>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</si>
  <si>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</si>
  <si>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</si>
  <si>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</si>
  <si>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</si>
  <si>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</si>
  <si>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</si>
  <si>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</si>
  <si>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</si>
  <si>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</si>
  <si>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</si>
  <si>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</si>
  <si>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</si>
  <si>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</si>
  <si>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</si>
  <si>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</si>
  <si>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</si>
  <si>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</si>
  <si>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</si>
  <si>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</si>
  <si>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</si>
  <si>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</si>
  <si>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</si>
  <si>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</si>
  <si>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</si>
  <si>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</si>
  <si>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</si>
  <si>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</si>
  <si>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</si>
  <si>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</si>
  <si>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</si>
  <si>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</si>
  <si>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</si>
  <si>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</si>
  <si>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</si>
  <si>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</si>
  <si>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</si>
  <si>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</si>
  <si>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</si>
  <si>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</si>
  <si>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</si>
  <si>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</si>
  <si>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</si>
  <si>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</si>
  <si>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</si>
  <si>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</si>
  <si>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</si>
  <si>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</si>
  <si>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</si>
  <si>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</si>
  <si>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</si>
  <si>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</si>
  <si>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</si>
  <si>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</si>
  <si>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</si>
  <si>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</si>
  <si>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</si>
  <si>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</si>
  <si>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</si>
  <si>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</si>
  <si>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</si>
  <si>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</si>
  <si>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</si>
  <si>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</si>
  <si>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</si>
  <si>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</si>
  <si>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</si>
  <si>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</si>
  <si>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</si>
  <si>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</si>
  <si>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</si>
  <si>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</si>
  <si>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</si>
  <si>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</si>
  <si>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</si>
  <si>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</si>
  <si>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</si>
  <si>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</si>
  <si>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</si>
  <si>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</si>
  <si>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</si>
  <si>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</si>
  <si>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</si>
  <si>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</si>
  <si>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</si>
  <si>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</si>
  <si>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</si>
  <si>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</si>
  <si>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</si>
  <si>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</si>
  <si>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</si>
  <si>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</si>
  <si>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</si>
  <si>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</si>
  <si>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</si>
  <si>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</si>
  <si>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</si>
  <si>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</si>
  <si>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</si>
  <si>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</si>
  <si>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</si>
  <si>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</si>
  <si>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</si>
  <si>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</si>
  <si>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</si>
  <si>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</si>
  <si>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</si>
  <si>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</si>
  <si>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</si>
  <si>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</si>
  <si>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</si>
  <si>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</si>
  <si>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</si>
  <si>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</si>
  <si>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</si>
  <si>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</si>
  <si>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</si>
  <si>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</si>
  <si>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</si>
  <si>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</si>
  <si>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</si>
  <si>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</si>
  <si>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</si>
  <si>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</si>
  <si>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</si>
  <si>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</si>
  <si>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</si>
  <si>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</si>
  <si>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</si>
  <si>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</si>
  <si>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</si>
  <si>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</si>
  <si>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</si>
  <si>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</si>
  <si>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</si>
  <si>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</si>
  <si>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</si>
  <si>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</si>
  <si>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</si>
  <si>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</si>
  <si>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</si>
  <si>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</si>
  <si>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</si>
  <si>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</si>
  <si>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</si>
  <si>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</si>
  <si>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</si>
  <si>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</si>
  <si>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</si>
  <si>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</si>
  <si>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</si>
  <si>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</si>
  <si>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</si>
  <si>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</si>
  <si>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</si>
  <si>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</si>
  <si>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</si>
  <si>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</si>
  <si>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</si>
  <si>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</si>
  <si>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</si>
  <si>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</si>
  <si>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</si>
  <si>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</si>
  <si>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</si>
  <si>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</si>
  <si>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</si>
  <si>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</si>
  <si>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</si>
  <si>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</si>
  <si>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</si>
  <si>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</si>
  <si>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</si>
  <si>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</si>
  <si>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</si>
  <si>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</si>
  <si>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</si>
  <si>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</si>
  <si>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</si>
  <si>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</si>
  <si>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</si>
  <si>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</si>
  <si>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</si>
  <si>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</si>
  <si>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</si>
  <si>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</si>
  <si>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</si>
  <si>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</si>
  <si>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</si>
  <si>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</si>
  <si>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</si>
  <si>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</si>
  <si>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</si>
  <si>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</si>
  <si>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</si>
  <si>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</si>
  <si>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</si>
  <si>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</si>
  <si>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</si>
  <si>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</si>
  <si>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</si>
  <si>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</si>
  <si>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</si>
  <si>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</si>
  <si>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</si>
  <si>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</si>
  <si>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</si>
  <si>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</si>
  <si>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</si>
  <si>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</si>
  <si>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</si>
  <si>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</si>
  <si>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</si>
  <si>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</si>
  <si>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</si>
  <si>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</si>
  <si>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</si>
  <si>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</si>
  <si>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</si>
  <si>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</si>
  <si>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</si>
  <si>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</si>
  <si>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</si>
  <si>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</si>
  <si>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</si>
  <si>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</si>
  <si>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</si>
  <si>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</si>
  <si>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</si>
  <si>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</si>
  <si>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</si>
  <si>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</si>
  <si>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</si>
  <si>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</si>
  <si>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</si>
  <si>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</si>
  <si>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</si>
  <si>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</si>
  <si>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</si>
  <si>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</si>
  <si>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</si>
  <si>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</si>
  <si>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</si>
  <si>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</si>
  <si>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</si>
  <si>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</si>
  <si>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</si>
  <si>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</si>
  <si>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</si>
  <si>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</si>
  <si>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</si>
  <si>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</si>
  <si>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</si>
  <si>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</si>
  <si>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</si>
  <si>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</si>
  <si>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</si>
  <si>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</si>
  <si>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</si>
  <si>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</si>
  <si>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</si>
  <si>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</si>
  <si>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</si>
  <si>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</si>
  <si>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</si>
  <si>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</si>
  <si>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</si>
  <si>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</si>
  <si>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</si>
  <si>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</si>
  <si>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</si>
  <si>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</si>
  <si>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</si>
  <si>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</si>
  <si>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</si>
  <si>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</si>
  <si>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</si>
  <si>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</si>
  <si>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</si>
  <si>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</si>
  <si>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</si>
  <si>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</si>
  <si>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</si>
  <si>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</si>
  <si>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</si>
  <si>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</si>
  <si>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</si>
  <si>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</si>
  <si>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</si>
  <si>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</si>
  <si>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</si>
  <si>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</si>
  <si>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</si>
  <si>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</si>
  <si>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</si>
  <si>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</si>
  <si>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</si>
  <si>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</si>
  <si>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</si>
  <si>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</si>
  <si>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</si>
  <si>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</si>
  <si>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</si>
  <si>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</si>
  <si>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</si>
  <si>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</si>
  <si>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</si>
  <si>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</si>
  <si>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</si>
  <si>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</si>
  <si>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</si>
  <si>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</si>
  <si>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</si>
  <si>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</si>
  <si>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</si>
  <si>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</si>
  <si>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</si>
  <si>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</si>
  <si>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</si>
  <si>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</si>
  <si>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</si>
  <si>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</si>
  <si>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</si>
  <si>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</si>
  <si>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</si>
  <si>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</si>
  <si>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</si>
  <si>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</si>
  <si>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</si>
  <si>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</si>
  <si>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</si>
  <si>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</si>
  <si>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</si>
  <si>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</si>
  <si>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</si>
  <si>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</si>
  <si>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</si>
  <si>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</si>
  <si>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</si>
  <si>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</si>
  <si>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</si>
  <si>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</si>
  <si>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</si>
  <si>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</si>
  <si>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</si>
  <si>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</si>
  <si>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</si>
  <si>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</si>
  <si>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</si>
  <si>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</si>
  <si>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</si>
  <si>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</si>
  <si>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</si>
  <si>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</si>
  <si>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</si>
  <si>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</si>
  <si>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</si>
  <si>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</si>
  <si>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</si>
  <si>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</si>
  <si>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</si>
  <si>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</si>
  <si>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</si>
  <si>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</si>
  <si>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</si>
  <si>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</si>
  <si>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</si>
  <si>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</si>
  <si>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</si>
  <si>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</si>
  <si>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</si>
  <si>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</si>
  <si>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</si>
  <si>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</si>
  <si>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</si>
  <si>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</si>
  <si>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</si>
  <si>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</si>
  <si>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</si>
  <si>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</si>
  <si>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</si>
  <si>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</si>
  <si>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</si>
  <si>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</si>
  <si>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</si>
  <si>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</si>
  <si>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</si>
  <si>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</si>
  <si>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</si>
  <si>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</si>
  <si>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</si>
  <si>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</si>
  <si>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</si>
  <si>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</si>
  <si>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</si>
  <si>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</si>
  <si>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</si>
  <si>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</si>
  <si>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</si>
  <si>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</si>
  <si>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</si>
  <si>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</si>
  <si>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</si>
  <si>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</si>
  <si>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</si>
  <si>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</si>
  <si>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</si>
  <si>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</si>
  <si>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</si>
  <si>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</si>
  <si>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</si>
  <si>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</si>
  <si>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</si>
  <si>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</si>
  <si>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</si>
  <si>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</si>
  <si>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</si>
  <si>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</si>
  <si>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</si>
  <si>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</si>
  <si>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</si>
  <si>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</si>
  <si>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</si>
  <si>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</si>
  <si>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</si>
  <si>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</si>
  <si>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</si>
  <si>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</si>
  <si>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</si>
  <si>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</si>
  <si>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</si>
  <si>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</si>
  <si>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</si>
  <si>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</si>
  <si>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</si>
  <si>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</si>
  <si>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</si>
  <si>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</si>
  <si>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</si>
  <si>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</si>
  <si>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</si>
  <si>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</si>
  <si>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</si>
  <si>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</si>
  <si>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</si>
  <si>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</si>
  <si>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</si>
  <si>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</si>
  <si>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</si>
  <si>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</si>
  <si>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</si>
  <si>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</si>
  <si>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</si>
  <si>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</si>
  <si>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</si>
  <si>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</si>
  <si>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</si>
  <si>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</si>
  <si>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</si>
  <si>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</si>
  <si>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</si>
  <si>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</si>
  <si>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</si>
  <si>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</si>
  <si>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</si>
  <si>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</si>
  <si>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</si>
  <si>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</si>
  <si>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</si>
  <si>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</si>
  <si>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</si>
  <si>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</si>
  <si>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</si>
  <si>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</si>
  <si>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</si>
  <si>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</si>
  <si>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</si>
  <si>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</si>
  <si>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</si>
  <si>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</si>
  <si>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</si>
  <si>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</si>
  <si>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</si>
  <si>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</si>
  <si>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</si>
  <si>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</si>
  <si>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</si>
  <si>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</si>
  <si>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</si>
  <si>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</si>
  <si>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</si>
  <si>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</si>
  <si>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</si>
  <si>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</si>
  <si>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</si>
  <si>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</si>
  <si>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</si>
  <si>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</si>
  <si>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</si>
  <si>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</si>
  <si>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</si>
  <si>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</si>
  <si>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</si>
  <si>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</si>
  <si>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</si>
  <si>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</si>
  <si>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</si>
  <si>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</si>
  <si>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</si>
  <si>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</si>
  <si>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</si>
  <si>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</si>
  <si>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</si>
  <si>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</si>
  <si>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</si>
  <si>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</si>
  <si>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</si>
  <si>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</si>
  <si>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</si>
  <si>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</si>
  <si>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</si>
  <si>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</si>
  <si>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</si>
  <si>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</si>
  <si>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</si>
  <si>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</si>
  <si>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</si>
  <si>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</si>
  <si>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</si>
  <si>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</si>
  <si>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</si>
  <si>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</si>
  <si>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</si>
  <si>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</si>
  <si>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</si>
  <si>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</si>
  <si>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</si>
  <si>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</si>
  <si>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</si>
  <si>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</si>
  <si>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</si>
  <si>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</si>
  <si>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</si>
  <si>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</si>
  <si>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</si>
  <si>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</si>
  <si>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</si>
  <si>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</si>
  <si>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</si>
  <si>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</si>
  <si>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</si>
  <si>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</si>
  <si>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</si>
  <si>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</si>
  <si>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</si>
  <si>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</si>
  <si>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</si>
  <si>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</si>
  <si>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</si>
  <si>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</si>
  <si>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</si>
  <si>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</si>
  <si>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</si>
  <si>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</si>
  <si>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</si>
  <si>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</si>
  <si>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</si>
  <si>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</si>
  <si>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</si>
  <si>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</si>
  <si>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</si>
  <si>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</si>
  <si>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</si>
  <si>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</si>
  <si>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</si>
  <si>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</si>
  <si>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</si>
  <si>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</si>
  <si>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</si>
  <si>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</si>
  <si>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</si>
  <si>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</si>
  <si>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</si>
  <si>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</si>
  <si>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</si>
  <si>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</si>
  <si>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</si>
  <si>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</si>
  <si>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</si>
  <si>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</si>
  <si>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</si>
  <si>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</si>
  <si>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</si>
  <si>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</si>
  <si>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</si>
  <si>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</si>
  <si>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</si>
  <si>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</si>
  <si>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</si>
  <si>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</si>
  <si>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</si>
  <si>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</si>
  <si>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</si>
  <si>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</si>
  <si>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</si>
  <si>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</si>
  <si>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</si>
  <si>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</si>
  <si>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</si>
  <si>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</si>
  <si>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</si>
  <si>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</si>
  <si>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</si>
  <si>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</si>
  <si>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</si>
  <si>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</si>
  <si>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</si>
  <si>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</si>
  <si>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</si>
  <si>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</si>
  <si>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</si>
  <si>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</si>
  <si>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</si>
  <si>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</si>
  <si>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</si>
  <si>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</si>
  <si>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</si>
  <si>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</si>
  <si>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</si>
  <si>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</si>
  <si>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</si>
  <si>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</si>
  <si>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</si>
  <si>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</si>
  <si>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</si>
  <si>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</si>
  <si>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</si>
  <si>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</si>
  <si>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</si>
  <si>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</si>
  <si>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</si>
  <si>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</si>
  <si>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</si>
  <si>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</si>
  <si>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</si>
  <si>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</si>
  <si>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</si>
  <si>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</si>
  <si>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</si>
  <si>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</si>
  <si>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</si>
  <si>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</si>
  <si>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</si>
  <si>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</si>
  <si>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</si>
  <si>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</si>
  <si>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</si>
  <si>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</si>
  <si>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</si>
  <si>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</si>
  <si>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</si>
  <si>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</si>
  <si>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</si>
  <si>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</si>
  <si>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</si>
  <si>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</si>
  <si>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</si>
  <si>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</si>
  <si>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</si>
  <si>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</si>
  <si>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</si>
  <si>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</si>
  <si>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</si>
  <si>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</si>
  <si>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</si>
  <si>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</si>
  <si>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</si>
  <si>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</si>
  <si>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</si>
  <si>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</si>
  <si>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</si>
  <si>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</si>
  <si>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</si>
  <si>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</si>
  <si>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</si>
  <si>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</si>
  <si>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</si>
  <si>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</si>
  <si>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</si>
  <si>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</si>
  <si>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</si>
  <si>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</si>
  <si>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</si>
  <si>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</si>
  <si>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</si>
  <si>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</si>
  <si>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</si>
  <si>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</si>
  <si>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</si>
  <si>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</si>
  <si>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</si>
  <si>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</si>
  <si>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</si>
  <si>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</si>
  <si>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</si>
  <si>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</si>
  <si>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</si>
  <si>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</si>
  <si>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</si>
  <si>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</si>
  <si>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</si>
  <si>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</si>
  <si>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</si>
  <si>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</si>
  <si>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</si>
  <si>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</si>
  <si>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</si>
  <si>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</si>
  <si>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</si>
  <si>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</si>
  <si>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</si>
  <si>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</si>
  <si>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</si>
  <si>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</si>
  <si>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</si>
  <si>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</si>
  <si>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</si>
  <si>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</si>
  <si>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</si>
  <si>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</si>
  <si>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</si>
  <si>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</si>
  <si>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</si>
  <si>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</si>
  <si>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</si>
  <si>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</si>
  <si>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</si>
  <si>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</si>
  <si>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</si>
  <si>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</si>
  <si>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</si>
  <si>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</si>
  <si>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</si>
  <si>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</si>
  <si>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</si>
  <si>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</si>
  <si>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</si>
  <si>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</si>
  <si>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</si>
  <si>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</si>
  <si>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</si>
  <si>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</si>
  <si>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</si>
  <si>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</si>
  <si>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</si>
  <si>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</si>
  <si>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</si>
  <si>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</si>
  <si>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</si>
  <si>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</si>
  <si>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</si>
  <si>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</si>
  <si>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</si>
  <si>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</si>
  <si>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</si>
  <si>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</si>
  <si>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</si>
  <si>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</si>
  <si>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</si>
  <si>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</si>
  <si>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</si>
  <si>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</si>
  <si>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</si>
  <si>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</si>
  <si>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</si>
  <si>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</si>
  <si>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</si>
  <si>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</si>
  <si>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</si>
  <si>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</si>
  <si>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</si>
  <si>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</si>
  <si>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</si>
  <si>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</si>
  <si>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</si>
  <si>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</si>
  <si>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</si>
  <si>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</si>
  <si>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</si>
  <si>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</si>
  <si>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</si>
  <si>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</si>
  <si>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</si>
  <si>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</si>
  <si>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</si>
  <si>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</si>
  <si>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</si>
  <si>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</si>
  <si>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</si>
  <si>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</si>
  <si>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</si>
  <si>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</si>
  <si>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</si>
  <si>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</si>
  <si>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</si>
  <si>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</si>
  <si>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</si>
  <si>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</si>
  <si>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</si>
  <si>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</si>
  <si>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</si>
  <si>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</si>
  <si>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</si>
  <si>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</si>
  <si>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</si>
  <si>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</si>
  <si>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</si>
  <si>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</si>
  <si>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</si>
  <si>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</si>
  <si>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</si>
  <si>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</si>
  <si>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</si>
  <si>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</si>
  <si>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</si>
  <si>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</si>
  <si>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</si>
  <si>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</si>
  <si>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</si>
  <si>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</si>
  <si>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</si>
  <si>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</si>
  <si>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</si>
  <si>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</si>
  <si>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</si>
  <si>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</si>
  <si>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</si>
  <si>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</si>
  <si>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</si>
  <si>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</si>
  <si>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</si>
  <si>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</si>
  <si>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</si>
  <si>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</si>
  <si>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</si>
  <si>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</si>
  <si>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</si>
  <si>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</si>
  <si>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</si>
  <si>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</si>
  <si>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</si>
  <si>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</si>
  <si>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</si>
  <si>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</si>
  <si>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</si>
  <si>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</si>
  <si>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</si>
  <si>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</si>
  <si>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</si>
  <si>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</si>
  <si>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</si>
  <si>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</si>
  <si>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</si>
  <si>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</si>
  <si>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</si>
  <si>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</si>
  <si>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</si>
  <si>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</si>
  <si>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</si>
  <si>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</si>
  <si>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</si>
  <si>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</si>
  <si>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</si>
  <si>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</si>
  <si>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</si>
  <si>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</si>
  <si>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</si>
  <si>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</si>
  <si>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</si>
  <si>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</si>
  <si>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</si>
  <si>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</si>
  <si>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</si>
  <si>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</si>
  <si>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</si>
  <si>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</si>
  <si>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</si>
  <si>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</si>
  <si>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</si>
  <si>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</si>
  <si>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</si>
  <si>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</si>
  <si>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</si>
  <si>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</si>
  <si>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</si>
  <si>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</si>
  <si>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</si>
  <si>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</si>
  <si>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</si>
  <si>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</si>
  <si>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</si>
  <si>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</si>
  <si>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</si>
  <si>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</si>
  <si>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</si>
  <si>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</si>
  <si>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</si>
  <si>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</si>
  <si>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</si>
  <si>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</si>
  <si>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</si>
  <si>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</si>
  <si>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</si>
  <si>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</si>
  <si>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</si>
  <si>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</si>
  <si>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</si>
  <si>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</si>
  <si>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</si>
  <si>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</si>
  <si>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</si>
  <si>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</si>
  <si>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</si>
  <si>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</si>
  <si>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</si>
  <si>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</si>
  <si>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</si>
  <si>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</si>
  <si>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</si>
  <si>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</si>
  <si>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</si>
  <si>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</si>
  <si>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</si>
  <si>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</si>
  <si>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</si>
  <si>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</si>
  <si>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</si>
  <si>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</si>
  <si>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</si>
  <si>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</si>
  <si>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</si>
  <si>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</si>
  <si>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</si>
  <si>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</si>
  <si>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</si>
  <si>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</si>
  <si>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</si>
  <si>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</si>
  <si>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</si>
  <si>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</si>
  <si>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</si>
  <si>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</si>
  <si>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</si>
  <si>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</si>
  <si>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</si>
  <si>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</si>
  <si>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</si>
  <si>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</si>
  <si>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</si>
  <si>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</si>
  <si>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</si>
  <si>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</si>
  <si>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</si>
  <si>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</si>
  <si>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</si>
  <si>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</si>
  <si>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</si>
  <si>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</si>
  <si>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</si>
  <si>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</si>
  <si>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</si>
  <si>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</si>
  <si>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</si>
  <si>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</si>
  <si>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</si>
  <si>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</si>
  <si>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</si>
  <si>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</si>
  <si>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</si>
  <si>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</si>
  <si>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</si>
  <si>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</si>
  <si>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</si>
  <si>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</si>
  <si>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</si>
  <si>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</si>
  <si>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</si>
  <si>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</si>
  <si>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</si>
  <si>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</si>
  <si>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</si>
  <si>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</si>
  <si>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</si>
  <si>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</si>
  <si>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</si>
  <si>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</si>
  <si>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</si>
  <si>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</si>
  <si>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</si>
  <si>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</si>
  <si>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</si>
  <si>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</si>
  <si>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</si>
  <si>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</si>
  <si>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</si>
  <si>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</si>
  <si>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</si>
  <si>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</si>
  <si>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</si>
  <si>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</si>
  <si>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</si>
  <si>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</si>
  <si>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</si>
  <si>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</si>
  <si>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</si>
  <si>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</si>
  <si>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</si>
  <si>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</si>
  <si>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</si>
  <si>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</si>
  <si>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</si>
  <si>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</si>
  <si>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</si>
  <si>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</si>
  <si>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</si>
  <si>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</si>
  <si>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</si>
  <si>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</si>
  <si>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</si>
  <si>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</si>
  <si>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</si>
  <si>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</si>
  <si>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</si>
  <si>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</si>
  <si>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</si>
  <si>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</si>
  <si>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</si>
  <si>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</si>
  <si>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</si>
  <si>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</si>
  <si>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</si>
  <si>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</si>
  <si>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</si>
  <si>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</si>
  <si>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</si>
  <si>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</si>
  <si>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</si>
  <si>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</si>
  <si>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</si>
  <si>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</si>
  <si>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</si>
  <si>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</si>
  <si>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</si>
  <si>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</si>
  <si>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</si>
  <si>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</si>
  <si>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</si>
  <si>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</si>
  <si>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</si>
  <si>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</si>
  <si>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</si>
  <si>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</si>
  <si>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</si>
  <si>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</si>
  <si>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</si>
  <si>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</si>
  <si>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</si>
  <si>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</si>
  <si>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</si>
  <si>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</si>
  <si>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</si>
  <si>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</si>
  <si>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</si>
  <si>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</si>
  <si>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</si>
  <si>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</si>
  <si>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</si>
  <si>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</si>
  <si>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</si>
  <si>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</si>
  <si>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</si>
  <si>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</si>
  <si>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</si>
  <si>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</si>
  <si>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</si>
  <si>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</si>
  <si>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</si>
  <si>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</si>
  <si>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</si>
  <si>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</si>
  <si>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</si>
  <si>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</si>
  <si>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</si>
  <si>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</si>
  <si>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</si>
  <si>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</si>
  <si>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</si>
  <si>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</si>
  <si>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</si>
  <si>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</si>
  <si>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</si>
  <si>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</si>
  <si>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</si>
  <si>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</si>
  <si>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</si>
  <si>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</si>
  <si>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</si>
  <si>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</si>
  <si>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</si>
  <si>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</si>
  <si>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</si>
  <si>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</si>
  <si>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</si>
  <si>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</si>
  <si>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</si>
  <si>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</si>
  <si>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</si>
  <si>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</si>
  <si>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</si>
  <si>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</si>
  <si>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</si>
  <si>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</si>
  <si>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</si>
  <si>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</si>
  <si>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</si>
  <si>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</si>
  <si>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</si>
  <si>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</si>
  <si>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</si>
  <si>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</si>
  <si>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</si>
  <si>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</si>
  <si>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</si>
  <si>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</si>
  <si>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</si>
  <si>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</si>
  <si>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</si>
  <si>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</si>
  <si>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</si>
  <si>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</si>
  <si>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</si>
  <si>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</si>
  <si>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</si>
  <si>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</si>
  <si>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</si>
  <si>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</si>
  <si>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</si>
  <si>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</si>
  <si>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</si>
  <si>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</si>
  <si>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</si>
  <si>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</si>
  <si>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</si>
  <si>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</si>
  <si>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</si>
  <si>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</si>
  <si>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</si>
  <si>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</si>
  <si>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</si>
  <si>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</si>
  <si>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</si>
  <si>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</si>
  <si>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</si>
  <si>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</si>
  <si>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</si>
  <si>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</si>
  <si>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</si>
  <si>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</si>
  <si>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</si>
  <si>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</si>
  <si>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</si>
  <si>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</si>
  <si>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</si>
  <si>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</si>
  <si>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</si>
  <si>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</si>
  <si>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</si>
  <si>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</si>
  <si>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</si>
  <si>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</si>
  <si>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</si>
  <si>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</si>
  <si>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</si>
  <si>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</si>
  <si>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</si>
  <si>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</si>
  <si>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</si>
  <si>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</si>
  <si>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</si>
  <si>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</si>
  <si>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</si>
  <si>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</si>
  <si>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</si>
  <si>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</si>
  <si>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</si>
  <si>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</si>
  <si>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</si>
  <si>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</si>
  <si>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</si>
  <si>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</si>
  <si>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</si>
  <si>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</si>
  <si>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</si>
  <si>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</si>
  <si>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</si>
  <si>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</si>
  <si>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</si>
  <si>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</si>
  <si>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</si>
  <si>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</si>
  <si>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</si>
  <si>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</si>
  <si>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</si>
  <si>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</si>
  <si>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</si>
  <si>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</si>
  <si>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</si>
  <si>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</si>
  <si>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</si>
  <si>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</si>
  <si>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</si>
  <si>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</si>
  <si>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</si>
  <si>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</si>
  <si>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</si>
  <si>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</si>
  <si>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</si>
  <si>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</si>
  <si>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</si>
  <si>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</si>
  <si>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</si>
  <si>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</si>
  <si>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</si>
  <si>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</si>
  <si>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</si>
  <si>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</si>
  <si>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</si>
  <si>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</si>
  <si>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</si>
  <si>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</si>
  <si>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</si>
  <si>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</si>
  <si>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</si>
  <si>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</si>
  <si>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</si>
  <si>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</si>
  <si>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</si>
  <si>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</si>
  <si>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</si>
  <si>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</si>
  <si>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</si>
  <si>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</si>
  <si>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</si>
  <si>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</si>
  <si>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</si>
  <si>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</si>
  <si>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</si>
  <si>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</si>
  <si>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</si>
  <si>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</si>
  <si>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</si>
  <si>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</si>
  <si>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</si>
  <si>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</si>
  <si>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</si>
  <si>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</si>
  <si>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</si>
  <si>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</si>
  <si>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</si>
  <si>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</si>
  <si>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</si>
  <si>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</si>
  <si>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</si>
  <si>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</si>
  <si>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</si>
  <si>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</si>
  <si>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</si>
  <si>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</si>
  <si>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</si>
  <si>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</si>
  <si>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</si>
  <si>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</si>
  <si>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</si>
  <si>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</si>
  <si>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</si>
  <si>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</si>
  <si>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</si>
  <si>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</si>
  <si>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</si>
  <si>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</si>
  <si>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</si>
  <si>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</si>
  <si>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</si>
  <si>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</si>
  <si>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</si>
  <si>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</si>
  <si>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</si>
  <si>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</si>
  <si>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</si>
  <si>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</si>
  <si>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</si>
  <si>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</si>
  <si>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</si>
  <si>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</si>
  <si>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</si>
  <si>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</si>
  <si>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</si>
  <si>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</si>
  <si>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</si>
  <si>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</si>
  <si>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</si>
  <si>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</si>
  <si>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</si>
  <si>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</si>
  <si>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</si>
  <si>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</si>
  <si>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</si>
  <si>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</si>
  <si>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</si>
  <si>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</si>
  <si>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</si>
  <si>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</si>
  <si>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</si>
  <si>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</si>
  <si>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</si>
  <si>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</si>
  <si>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</si>
  <si>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</si>
  <si>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</si>
  <si>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</si>
  <si>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</si>
  <si>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</si>
  <si>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</si>
  <si>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</si>
  <si>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</si>
  <si>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</si>
  <si>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</si>
  <si>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</si>
  <si>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</si>
  <si>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</si>
  <si>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</si>
  <si>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</si>
  <si>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</si>
  <si>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</si>
  <si>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</si>
  <si>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</si>
  <si>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</si>
  <si>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</si>
  <si>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</si>
  <si>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</si>
  <si>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</si>
  <si>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</si>
  <si>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</si>
  <si>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</si>
  <si>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</si>
  <si>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</si>
  <si>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</si>
  <si>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</si>
  <si>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</si>
  <si>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</si>
  <si>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</si>
  <si>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</si>
  <si>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</si>
  <si>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</si>
  <si>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</si>
  <si>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</si>
  <si>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</si>
  <si>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</si>
  <si>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</si>
  <si>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</si>
  <si>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</si>
  <si>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</si>
  <si>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</si>
  <si>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</si>
  <si>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</si>
  <si>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</si>
  <si>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</si>
  <si>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</si>
  <si>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</si>
  <si>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</si>
  <si>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</si>
  <si>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</si>
  <si>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</si>
  <si>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</si>
  <si>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</si>
  <si>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</si>
  <si>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</si>
  <si>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</si>
  <si>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</si>
  <si>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</si>
  <si>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</si>
  <si>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</si>
  <si>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</si>
  <si>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</si>
  <si>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</si>
  <si>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</si>
  <si>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</si>
  <si>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</si>
  <si>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</si>
  <si>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</si>
  <si>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</si>
  <si>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</si>
  <si>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</si>
  <si>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</si>
  <si>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</si>
  <si>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</si>
  <si>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</si>
  <si>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</si>
  <si>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</si>
  <si>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</si>
  <si>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</si>
  <si>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</si>
  <si>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</si>
  <si>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</si>
  <si>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</si>
  <si>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</si>
  <si>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</si>
  <si>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</si>
  <si>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</si>
  <si>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</si>
  <si>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</si>
  <si>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</si>
  <si>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</si>
  <si>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</si>
  <si>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</si>
  <si>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</si>
  <si>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</si>
  <si>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</si>
  <si>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</si>
  <si>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</si>
  <si>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</si>
  <si>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</si>
  <si>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</si>
  <si>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</si>
  <si>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</si>
  <si>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</si>
  <si>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</si>
  <si>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</si>
  <si>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</si>
  <si>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</si>
  <si>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</si>
  <si>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</si>
  <si>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</si>
  <si>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</si>
  <si>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</si>
  <si>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</si>
  <si>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</si>
  <si>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</si>
  <si>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</si>
  <si>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</si>
  <si>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</si>
  <si>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</si>
  <si>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</si>
  <si>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</si>
  <si>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</si>
  <si>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</si>
  <si>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</si>
  <si>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</si>
  <si>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</si>
  <si>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</si>
  <si>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</si>
  <si>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</si>
  <si>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</si>
  <si>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</si>
  <si>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</si>
  <si>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</si>
  <si>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</si>
  <si>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</si>
  <si>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</si>
  <si>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</si>
  <si>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</si>
  <si>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</si>
  <si>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</si>
  <si>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</si>
  <si>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</si>
  <si>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</si>
  <si>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</si>
  <si>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</si>
  <si>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</si>
  <si>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</si>
  <si>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</si>
  <si>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</si>
  <si>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</si>
  <si>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</si>
  <si>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</si>
  <si>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</si>
  <si>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</si>
  <si>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</si>
  <si>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</si>
  <si>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</si>
  <si>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</si>
  <si>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</si>
  <si>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</si>
  <si>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</si>
  <si>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</si>
  <si>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</si>
  <si>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</si>
  <si>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</si>
  <si>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</si>
  <si>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</si>
  <si>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</si>
  <si>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</si>
  <si>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</si>
  <si>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</si>
  <si>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</si>
  <si>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</si>
  <si>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</si>
  <si>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</si>
  <si>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</si>
  <si>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</si>
  <si>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</si>
  <si>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</si>
  <si>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</si>
  <si>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</si>
  <si>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</si>
  <si>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</si>
  <si>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</si>
  <si>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</si>
  <si>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</si>
  <si>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</si>
  <si>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</si>
  <si>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</si>
  <si>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</si>
  <si>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</si>
  <si>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</si>
  <si>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</si>
  <si>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</si>
  <si>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</si>
  <si>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</si>
  <si>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</si>
  <si>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</si>
  <si>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</si>
  <si>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</si>
  <si>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</si>
  <si>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</si>
  <si>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</si>
  <si>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</si>
  <si>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</si>
  <si>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</si>
  <si>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</si>
  <si>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</si>
  <si>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</si>
  <si>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</si>
  <si>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</si>
  <si>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</si>
  <si>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</si>
  <si>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</si>
  <si>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</si>
  <si>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</si>
  <si>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</si>
  <si>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</si>
  <si>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</si>
  <si>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</si>
  <si>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</si>
  <si>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</si>
  <si>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</si>
  <si>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</si>
  <si>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</si>
  <si>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</si>
  <si>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</si>
  <si>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</si>
  <si>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</si>
  <si>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</si>
  <si>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</si>
  <si>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</si>
  <si>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</si>
  <si>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</si>
  <si>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</si>
  <si>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</si>
  <si>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</si>
  <si>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</si>
  <si>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</si>
  <si>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</si>
  <si>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</si>
  <si>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</si>
  <si>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</si>
  <si>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</si>
  <si>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</si>
  <si>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</si>
  <si>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</si>
  <si>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</si>
  <si>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</si>
  <si>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</si>
  <si>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</si>
  <si>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</si>
  <si>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</si>
  <si>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</si>
  <si>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</si>
  <si>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</si>
  <si>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</si>
  <si>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</si>
  <si>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</si>
  <si>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</si>
  <si>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</si>
  <si>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</si>
  <si>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</si>
  <si>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</si>
  <si>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</si>
  <si>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</si>
  <si>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</si>
  <si>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</si>
  <si>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</si>
  <si>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</si>
  <si>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</si>
  <si>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</si>
  <si>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</si>
  <si>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</si>
  <si>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</si>
  <si>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</si>
  <si>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</si>
  <si>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</si>
  <si>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</si>
  <si>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</si>
  <si>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</si>
  <si>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</si>
  <si>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</si>
  <si>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</si>
  <si>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</si>
  <si>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</si>
  <si>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</si>
  <si>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</si>
  <si>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</si>
  <si>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</si>
  <si>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</si>
  <si>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</si>
  <si>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</si>
  <si>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</si>
  <si>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</si>
  <si>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</si>
  <si>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</si>
  <si>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</si>
  <si>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</si>
  <si>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</si>
  <si>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</si>
  <si>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</si>
  <si>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</si>
  <si>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</si>
  <si>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</si>
  <si>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</si>
  <si>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</si>
  <si>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</si>
  <si>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</si>
  <si>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</si>
  <si>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</si>
  <si>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</si>
  <si>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</si>
  <si>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</si>
  <si>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</si>
  <si>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</si>
  <si>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</si>
  <si>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</si>
  <si>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</si>
  <si>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</si>
  <si>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</si>
  <si>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</si>
  <si>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</si>
  <si>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</si>
  <si>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</si>
  <si>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</si>
  <si>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</si>
  <si>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</si>
  <si>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</si>
  <si>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</si>
  <si>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</si>
  <si>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</si>
  <si>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</si>
  <si>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</si>
  <si>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</si>
  <si>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</si>
  <si>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</si>
  <si>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</si>
  <si>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</si>
  <si>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</si>
  <si>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</si>
  <si>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</si>
  <si>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</si>
  <si>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</si>
  <si>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</si>
  <si>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</si>
  <si>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</si>
  <si>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</si>
  <si>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</si>
  <si>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</si>
  <si>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</si>
  <si>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</si>
  <si>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</si>
  <si>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</si>
  <si>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</si>
  <si>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</si>
  <si>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</si>
  <si>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</si>
  <si>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</si>
  <si>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</si>
  <si>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</si>
  <si>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</si>
  <si>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</si>
  <si>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</si>
  <si>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</si>
  <si>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</si>
  <si>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</si>
  <si>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</si>
  <si>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</si>
  <si>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</si>
  <si>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</si>
  <si>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</si>
  <si>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</si>
  <si>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</si>
  <si>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</si>
  <si>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</si>
  <si>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</si>
  <si>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</si>
  <si>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</si>
  <si>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</si>
  <si>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</si>
  <si>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</si>
  <si>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</si>
  <si>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</si>
  <si>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</si>
  <si>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</si>
  <si>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</si>
  <si>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</si>
  <si>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</si>
  <si>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</si>
  <si>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</si>
  <si>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</si>
  <si>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</si>
  <si>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</si>
  <si>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</si>
  <si>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</si>
  <si>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</si>
  <si>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</si>
  <si>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</si>
  <si>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</si>
  <si>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</si>
  <si>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</si>
  <si>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</si>
  <si>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</si>
  <si>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</si>
  <si>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</si>
  <si>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</si>
  <si>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</si>
  <si>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</si>
  <si>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</si>
  <si>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</si>
  <si>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</si>
  <si>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</si>
  <si>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</si>
  <si>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</si>
  <si>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</si>
  <si>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</si>
  <si>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</si>
  <si>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</si>
  <si>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</si>
  <si>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</si>
  <si>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</si>
  <si>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</si>
  <si>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</si>
  <si>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</si>
  <si>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</si>
  <si>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</si>
  <si>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</si>
  <si>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</si>
  <si>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</si>
  <si>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</si>
  <si>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</si>
  <si>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</si>
  <si>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</si>
  <si>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</si>
  <si>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</si>
  <si>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</si>
  <si>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</si>
  <si>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</si>
  <si>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</si>
  <si>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</si>
  <si>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</si>
  <si>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</si>
  <si>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</si>
  <si>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</si>
  <si>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</si>
  <si>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</si>
  <si>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</si>
  <si>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</si>
  <si>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</si>
  <si>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</si>
  <si>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</si>
  <si>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</si>
  <si>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</si>
  <si>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</si>
  <si>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</si>
  <si>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</si>
  <si>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</si>
  <si>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</si>
  <si>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</si>
  <si>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</si>
  <si>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</si>
  <si>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</si>
  <si>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</si>
  <si>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</si>
  <si>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</si>
  <si>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</si>
  <si>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</si>
  <si>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</si>
  <si>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</si>
  <si>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</si>
  <si>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</si>
  <si>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</si>
  <si>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</si>
  <si>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</si>
  <si>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</si>
  <si>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</si>
  <si>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</si>
  <si>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</si>
  <si>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</si>
  <si>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</si>
  <si>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</si>
  <si>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</si>
  <si>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</si>
  <si>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</si>
  <si>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</si>
  <si>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</si>
  <si>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</si>
  <si>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</si>
  <si>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</si>
  <si>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</si>
  <si>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</si>
  <si>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</si>
  <si>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</si>
  <si>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</si>
  <si>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</si>
  <si>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</si>
  <si>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</si>
  <si>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</si>
  <si>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</si>
  <si>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</si>
  <si>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</si>
  <si>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</si>
  <si>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</si>
  <si>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</si>
  <si>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</si>
  <si>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</si>
  <si>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</si>
  <si>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</si>
  <si>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</si>
  <si>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</si>
  <si>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</si>
  <si>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</si>
  <si>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</si>
  <si>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</si>
  <si>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</si>
  <si>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</si>
  <si>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</si>
  <si>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</si>
  <si>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</si>
  <si>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</si>
  <si>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</si>
  <si>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</si>
  <si>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</si>
  <si>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</si>
  <si>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</si>
  <si>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</si>
  <si>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</si>
  <si>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</si>
  <si>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</si>
  <si>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</si>
  <si>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</si>
  <si>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</si>
  <si>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</si>
  <si>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</si>
  <si>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</si>
  <si>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</si>
  <si>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</si>
  <si>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</si>
  <si>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</si>
  <si>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</si>
  <si>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</si>
  <si>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</si>
  <si>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</si>
  <si>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</si>
  <si>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</si>
  <si>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</si>
  <si>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</si>
  <si>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</si>
  <si>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</si>
  <si>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</si>
  <si>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</si>
  <si>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</si>
  <si>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</si>
  <si>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</si>
  <si>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</si>
  <si>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</si>
  <si>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</si>
  <si>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</si>
  <si>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</si>
  <si>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</si>
  <si>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</si>
  <si>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</si>
  <si>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</si>
  <si>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</si>
  <si>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</si>
  <si>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</si>
  <si>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</si>
  <si>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</si>
  <si>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</si>
  <si>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</si>
  <si>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</si>
  <si>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</si>
  <si>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</si>
  <si>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</si>
  <si>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</si>
  <si>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</si>
  <si>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</si>
  <si>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</si>
  <si>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</si>
  <si>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</si>
  <si>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</si>
  <si>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</si>
  <si>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</si>
  <si>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</si>
  <si>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</si>
  <si>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</si>
  <si>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</si>
  <si>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</si>
  <si>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</si>
  <si>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</si>
  <si>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</si>
  <si>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</si>
  <si>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</si>
  <si>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</si>
  <si>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</si>
  <si>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</si>
  <si>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</si>
  <si>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</si>
  <si>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</si>
  <si>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</si>
  <si>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</si>
  <si>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</si>
  <si>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</si>
  <si>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</si>
  <si>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</si>
  <si>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</si>
  <si>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</si>
  <si>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</si>
  <si>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</si>
  <si>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</si>
  <si>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</si>
  <si>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</si>
  <si>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</si>
  <si>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</si>
  <si>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</si>
  <si>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</si>
  <si>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</si>
  <si>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</si>
  <si>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</si>
  <si>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</si>
  <si>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</si>
  <si>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</si>
  <si>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</si>
  <si>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</si>
  <si>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</si>
  <si>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</si>
  <si>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</si>
  <si>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</si>
  <si>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</si>
  <si>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</si>
  <si>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</si>
  <si>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</si>
  <si>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</si>
  <si>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</si>
  <si>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</si>
  <si>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</si>
  <si>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</si>
  <si>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</si>
  <si>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</si>
  <si>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</si>
  <si>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</si>
  <si>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</si>
  <si>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</si>
  <si>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</si>
  <si>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</si>
  <si>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</si>
  <si>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</si>
  <si>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</si>
  <si>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</si>
  <si>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</si>
  <si>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</si>
  <si>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</si>
  <si>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</si>
  <si>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</si>
  <si>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</si>
  <si>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</si>
  <si>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</si>
  <si>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</si>
  <si>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</si>
  <si>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</si>
  <si>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</si>
  <si>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</si>
  <si>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</si>
  <si>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</si>
  <si>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</si>
  <si>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</si>
  <si>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</si>
  <si>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</si>
  <si>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</si>
  <si>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</si>
  <si>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</si>
  <si>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</si>
  <si>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</si>
  <si>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</si>
  <si>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</si>
  <si>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</si>
  <si>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</si>
  <si>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</si>
  <si>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</si>
  <si>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</si>
  <si>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</si>
  <si>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</si>
  <si>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</si>
  <si>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</si>
  <si>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</si>
  <si>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</si>
  <si>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</si>
  <si>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</si>
  <si>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</si>
  <si>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</si>
  <si>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</si>
  <si>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</si>
  <si>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</si>
  <si>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</si>
  <si>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</si>
  <si>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</si>
  <si>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</si>
  <si>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</si>
  <si>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</si>
  <si>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</si>
  <si>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</si>
  <si>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</si>
  <si>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</si>
  <si>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</si>
  <si>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</si>
  <si>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</si>
  <si>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</si>
  <si>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</si>
  <si>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</si>
  <si>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</si>
  <si>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</si>
  <si>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</si>
  <si>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</si>
  <si>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</si>
  <si>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</si>
  <si>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</si>
  <si>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</si>
  <si>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</si>
  <si>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</si>
  <si>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</si>
  <si>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</si>
  <si>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</si>
  <si>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</si>
  <si>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</si>
  <si>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</si>
  <si>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</si>
  <si>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</si>
  <si>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</si>
  <si>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</si>
  <si>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</si>
  <si>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</si>
  <si>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</si>
  <si>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</si>
  <si>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</si>
  <si>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</si>
  <si>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</si>
  <si>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</si>
  <si>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</si>
  <si>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</si>
  <si>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</si>
  <si>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</si>
  <si>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</si>
  <si>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</si>
  <si>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</si>
  <si>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</si>
  <si>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</si>
  <si>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</si>
  <si>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</si>
  <si>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</si>
  <si>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</si>
  <si>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</si>
  <si>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</si>
  <si>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</si>
  <si>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</si>
  <si>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</si>
  <si>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</si>
  <si>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</si>
  <si>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</si>
  <si>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</si>
  <si>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</si>
  <si>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</si>
  <si>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</si>
  <si>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</si>
  <si>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</si>
  <si>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</si>
  <si>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</si>
  <si>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</si>
  <si>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</si>
  <si>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</si>
  <si>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</si>
  <si>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</si>
  <si>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</si>
  <si>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</si>
  <si>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</si>
  <si>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</si>
  <si>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</si>
  <si>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</si>
  <si>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</si>
  <si>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</si>
  <si>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</si>
  <si>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</si>
  <si>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</si>
  <si>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</si>
  <si>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</si>
  <si>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</si>
  <si>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</si>
  <si>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</si>
  <si>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</si>
  <si>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</si>
  <si>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</si>
  <si>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</si>
  <si>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</si>
  <si>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</si>
  <si>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</si>
  <si>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</si>
  <si>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</si>
  <si>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</si>
  <si>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</si>
  <si>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</si>
  <si>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</si>
  <si>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</si>
  <si>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</si>
  <si>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</si>
  <si>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</si>
  <si>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</si>
  <si>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</si>
  <si>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</si>
  <si>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</si>
  <si>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</si>
  <si>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</si>
  <si>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</si>
  <si>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</si>
  <si>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</si>
  <si>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</si>
  <si>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</si>
  <si>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</si>
  <si>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</si>
  <si>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</si>
  <si>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</si>
  <si>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</si>
  <si>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</si>
  <si>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</si>
  <si>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</si>
  <si>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</si>
  <si>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</si>
  <si>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</si>
  <si>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</si>
  <si>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</si>
  <si>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</si>
  <si>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</si>
  <si>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</si>
  <si>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</si>
  <si>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</si>
  <si>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</si>
  <si>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</si>
  <si>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</si>
  <si>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</si>
  <si>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</si>
  <si>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</si>
  <si>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</si>
  <si>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</si>
  <si>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</si>
  <si>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</si>
  <si>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</si>
  <si>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</si>
  <si>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</si>
  <si>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</si>
  <si>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</si>
  <si>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</si>
  <si>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</si>
  <si>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</si>
  <si>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</si>
  <si>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</si>
  <si>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</si>
  <si>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</si>
  <si>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</si>
  <si>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</si>
  <si>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</si>
  <si>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</si>
  <si>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</si>
  <si>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</si>
  <si>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</si>
  <si>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</si>
  <si>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</si>
  <si>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</si>
  <si>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</si>
  <si>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</si>
  <si>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</si>
  <si>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</si>
  <si>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</si>
  <si>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</si>
  <si>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</si>
  <si>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</si>
  <si>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</si>
  <si>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</si>
  <si>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</si>
  <si>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</si>
  <si>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</si>
  <si>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</si>
  <si>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</si>
  <si>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</si>
  <si>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</si>
  <si>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</si>
  <si>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</si>
  <si>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</si>
  <si>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</si>
  <si>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</si>
  <si>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</si>
  <si>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</si>
  <si>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</si>
  <si>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</si>
  <si>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</si>
  <si>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</si>
  <si>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</si>
  <si>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</si>
  <si>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</si>
  <si>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</si>
  <si>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</si>
  <si>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</si>
  <si>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</si>
  <si>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</si>
  <si>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</si>
  <si>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</si>
  <si>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</si>
  <si>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</si>
  <si>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</si>
  <si>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</si>
  <si>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</si>
  <si>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</si>
  <si>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</si>
  <si>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</si>
  <si>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</si>
  <si>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</si>
  <si>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</si>
  <si>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</si>
  <si>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</si>
  <si>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</si>
  <si>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</si>
  <si>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</si>
  <si>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</si>
  <si>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</si>
  <si>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</si>
  <si>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</si>
  <si>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</si>
  <si>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</si>
  <si>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</si>
  <si>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</si>
  <si>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</si>
  <si>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</si>
  <si>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</si>
  <si>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</si>
  <si>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</si>
  <si>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</si>
  <si>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</si>
  <si>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</si>
  <si>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</si>
  <si>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</si>
  <si>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</si>
  <si>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</si>
  <si>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</si>
  <si>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</si>
  <si>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</si>
  <si>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</si>
  <si>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</si>
  <si>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</si>
  <si>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</si>
  <si>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</si>
  <si>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</si>
  <si>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</si>
  <si>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</si>
  <si>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</si>
  <si>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</si>
  <si>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</si>
  <si>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</si>
  <si>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</si>
  <si>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</si>
  <si>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</si>
  <si>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</si>
  <si>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</si>
  <si>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</si>
  <si>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</si>
  <si>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</si>
  <si>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</si>
  <si>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</si>
  <si>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</si>
  <si>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</si>
  <si>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</si>
  <si>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</si>
  <si>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</si>
  <si>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</si>
  <si>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</si>
  <si>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</si>
  <si>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</si>
  <si>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</si>
  <si>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</si>
  <si>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</si>
  <si>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</si>
  <si>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</si>
  <si>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</si>
  <si>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</si>
  <si>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</si>
  <si>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</si>
  <si>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</si>
  <si>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</si>
  <si>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</si>
  <si>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</si>
  <si>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</si>
  <si>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</si>
  <si>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</si>
  <si>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</si>
  <si>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</si>
  <si>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</si>
  <si>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</si>
  <si>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</si>
  <si>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</si>
  <si>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</si>
  <si>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</si>
  <si>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</si>
  <si>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</si>
  <si>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</si>
  <si>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</si>
  <si>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</si>
  <si>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</si>
  <si>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</si>
  <si>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</si>
  <si>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</si>
  <si>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</si>
  <si>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</si>
  <si>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</si>
  <si>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</si>
  <si>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</si>
  <si>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</si>
  <si>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</si>
  <si>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</si>
  <si>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</si>
  <si>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</si>
  <si>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</si>
  <si>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</si>
  <si>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</si>
  <si>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</si>
  <si>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</si>
  <si>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</si>
  <si>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</si>
  <si>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</si>
  <si>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</si>
  <si>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</si>
  <si>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</si>
  <si>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</si>
  <si>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</si>
  <si>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</si>
  <si>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</si>
  <si>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</si>
  <si>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</si>
  <si>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</si>
  <si>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</si>
  <si>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</si>
  <si>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</si>
  <si>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</si>
  <si>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</si>
  <si>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</si>
  <si>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</si>
  <si>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</si>
  <si>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</si>
  <si>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</si>
  <si>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</si>
  <si>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</si>
  <si>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</si>
  <si>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</si>
  <si>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</si>
  <si>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</si>
  <si>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</si>
  <si>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</si>
  <si>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</si>
  <si>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</si>
  <si>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</si>
  <si>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</si>
  <si>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</si>
  <si>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</si>
  <si>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</si>
  <si>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</si>
  <si>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</si>
  <si>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</si>
  <si>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</si>
  <si>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</si>
  <si>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</si>
  <si>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</si>
  <si>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</si>
  <si>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</si>
  <si>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</si>
  <si>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</si>
  <si>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</si>
  <si>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</si>
  <si>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</si>
  <si>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</si>
  <si>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</si>
  <si>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</si>
  <si>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</si>
  <si>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</si>
  <si>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</si>
  <si>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</si>
  <si>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</si>
  <si>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</si>
  <si>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</si>
  <si>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</si>
  <si>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</si>
  <si>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</si>
  <si>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</si>
  <si>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</si>
  <si>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</si>
  <si>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</si>
  <si>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</si>
  <si>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</si>
  <si>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</si>
  <si>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</si>
  <si>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</si>
  <si>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</si>
  <si>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</si>
  <si>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</si>
  <si>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</si>
  <si>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</si>
  <si>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</si>
  <si>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</si>
  <si>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</si>
  <si>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</si>
  <si>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</si>
  <si>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</si>
  <si>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</si>
  <si>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</si>
  <si>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</si>
  <si>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</si>
  <si>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</si>
  <si>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</si>
  <si>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</si>
  <si>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</si>
  <si>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</si>
  <si>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</si>
  <si>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</si>
  <si>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</si>
  <si>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</si>
  <si>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</si>
  <si>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</si>
  <si>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</si>
  <si>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</si>
  <si>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</si>
  <si>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</si>
  <si>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</si>
  <si>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</si>
  <si>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</si>
  <si>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</si>
  <si>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</si>
  <si>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</si>
  <si>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</si>
  <si>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</si>
  <si>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</si>
  <si>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</si>
  <si>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</si>
  <si>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</si>
  <si>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</si>
  <si>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</si>
  <si>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</si>
  <si>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</si>
  <si>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</si>
  <si>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</si>
  <si>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</si>
  <si>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</si>
  <si>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</si>
  <si>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</si>
  <si>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</si>
  <si>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</si>
  <si>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</si>
  <si>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</si>
  <si>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</si>
  <si>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</si>
  <si>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</si>
  <si>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</si>
  <si>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</si>
  <si>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</si>
  <si>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</si>
  <si>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</si>
  <si>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</si>
  <si>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</si>
  <si>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</si>
  <si>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</si>
  <si>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</si>
  <si>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</si>
  <si>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</si>
  <si>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</si>
  <si>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</si>
  <si>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</si>
  <si>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</si>
  <si>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</si>
  <si>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</si>
  <si>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</si>
  <si>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</si>
  <si>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</si>
  <si>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</si>
  <si>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</si>
  <si>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</si>
  <si>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</si>
  <si>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</si>
  <si>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</si>
  <si>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</si>
  <si>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</si>
  <si>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</si>
  <si>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</si>
  <si>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</si>
  <si>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</si>
  <si>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</si>
  <si>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</si>
  <si>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</si>
  <si>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</si>
  <si>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</si>
  <si>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</si>
  <si>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</si>
  <si>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</si>
  <si>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</si>
  <si>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</si>
  <si>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</si>
  <si>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</si>
  <si>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</si>
  <si>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</si>
  <si>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</si>
  <si>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</si>
  <si>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</si>
  <si>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</si>
  <si>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</si>
  <si>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</si>
  <si>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</si>
  <si>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</si>
  <si>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</si>
  <si>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</si>
  <si>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</si>
  <si>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</si>
  <si>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</si>
  <si>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</si>
  <si>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</si>
  <si>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</si>
  <si>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</si>
  <si>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</si>
  <si>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</si>
  <si>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</si>
  <si>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</si>
  <si>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</si>
  <si>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</si>
  <si>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</si>
  <si>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</si>
  <si>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</si>
  <si>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</si>
  <si>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</si>
  <si>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</si>
  <si>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</si>
  <si>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</si>
  <si>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</si>
  <si>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</si>
  <si>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</si>
  <si>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</si>
  <si>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</si>
  <si>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</si>
  <si>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</si>
  <si>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</si>
  <si>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</si>
  <si>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</si>
  <si>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</si>
  <si>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</si>
  <si>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</si>
  <si>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</si>
  <si>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</si>
  <si>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</si>
  <si>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</si>
  <si>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</si>
  <si>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</si>
  <si>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</si>
  <si>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</si>
  <si>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</si>
  <si>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</si>
  <si>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</si>
  <si>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</si>
  <si>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</si>
  <si>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</si>
  <si>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</si>
  <si>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</si>
  <si>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</si>
  <si>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</si>
  <si>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</si>
  <si>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</si>
  <si>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</si>
  <si>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</si>
  <si>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</si>
  <si>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</si>
  <si>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</si>
  <si>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</si>
  <si>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</si>
  <si>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</si>
  <si>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</si>
  <si>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</si>
  <si>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</si>
  <si>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</si>
  <si>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</si>
  <si>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</si>
  <si>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</si>
  <si>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</si>
  <si>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</si>
  <si>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</si>
  <si>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</si>
  <si>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</si>
  <si>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</si>
  <si>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</si>
  <si>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</si>
  <si>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</si>
  <si>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</si>
  <si>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</si>
  <si>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</si>
  <si>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</si>
  <si>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</si>
  <si>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</si>
  <si>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</si>
  <si>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</si>
  <si>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</si>
  <si>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</si>
  <si>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</si>
  <si>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</si>
  <si>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</si>
  <si>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</si>
  <si>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</si>
  <si>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</si>
  <si>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</si>
  <si>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</si>
  <si>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</si>
  <si>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</si>
  <si>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</si>
  <si>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</si>
  <si>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</si>
  <si>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</si>
  <si>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</si>
  <si>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</si>
  <si>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</si>
  <si>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</si>
  <si>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</si>
  <si>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</si>
  <si>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</si>
  <si>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</si>
  <si>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</si>
  <si>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</si>
  <si>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</si>
  <si>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</si>
  <si>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</si>
  <si>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</si>
  <si>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</si>
  <si>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</si>
  <si>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</si>
  <si>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</si>
  <si>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</si>
  <si>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</si>
  <si>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</si>
  <si>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</si>
  <si>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</si>
  <si>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</si>
  <si>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</si>
  <si>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</si>
  <si>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</si>
  <si>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</si>
  <si>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</si>
  <si>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</si>
  <si>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</si>
  <si>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</si>
  <si>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</si>
  <si>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</si>
  <si>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</si>
  <si>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</si>
  <si>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</si>
  <si>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</si>
  <si>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</si>
  <si>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</si>
  <si>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</si>
  <si>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</si>
  <si>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</si>
  <si>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</si>
  <si>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</si>
  <si>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</si>
  <si>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</si>
  <si>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</si>
  <si>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</si>
  <si>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</si>
  <si>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</si>
  <si>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</si>
  <si>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</si>
  <si>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</si>
  <si>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</si>
  <si>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</si>
  <si>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</si>
  <si>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</si>
  <si>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</si>
  <si>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</si>
  <si>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</si>
  <si>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</si>
  <si>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</si>
  <si>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</si>
  <si>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</si>
  <si>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</si>
  <si>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</si>
  <si>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</si>
  <si>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</si>
  <si>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</si>
  <si>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</si>
  <si>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</si>
  <si>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</si>
  <si>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</si>
  <si>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</si>
  <si>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</si>
  <si>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</si>
  <si>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</si>
  <si>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</si>
  <si>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</si>
  <si>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</si>
  <si>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</si>
  <si>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</si>
  <si>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</si>
  <si>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</si>
  <si>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</si>
  <si>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</si>
  <si>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</si>
  <si>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</si>
  <si>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</si>
  <si>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</si>
  <si>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</si>
  <si>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</si>
  <si>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</si>
  <si>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</si>
  <si>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</si>
  <si>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</si>
  <si>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</si>
  <si>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</si>
  <si>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</si>
  <si>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</si>
  <si>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</si>
  <si>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</si>
  <si>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</si>
  <si>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</si>
  <si>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</si>
  <si>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</si>
  <si>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</si>
  <si>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</si>
  <si>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</si>
  <si>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</si>
  <si>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</si>
  <si>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</si>
  <si>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</si>
  <si>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</si>
  <si>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</si>
  <si>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</si>
  <si>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</si>
  <si>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</si>
  <si>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</si>
  <si>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</si>
  <si>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</si>
  <si>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</si>
  <si>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</si>
  <si>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</si>
  <si>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</si>
  <si>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</si>
  <si>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</si>
  <si>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</si>
  <si>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</si>
  <si>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</si>
  <si>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</si>
  <si>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</si>
  <si>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</si>
  <si>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</si>
  <si>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</si>
  <si>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</si>
  <si>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</si>
  <si>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</si>
  <si>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</si>
  <si>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</si>
  <si>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</si>
  <si>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</si>
  <si>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</si>
  <si>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</si>
  <si>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</si>
  <si>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</si>
  <si>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</si>
  <si>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</si>
  <si>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</si>
  <si>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</si>
  <si>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</si>
  <si>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</si>
  <si>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</si>
  <si>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</si>
  <si>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</si>
  <si>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</si>
  <si>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</si>
  <si>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</si>
  <si>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</si>
  <si>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</si>
  <si>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</si>
  <si>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</si>
  <si>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</si>
  <si>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</si>
  <si>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</si>
  <si>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</si>
  <si>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</si>
  <si>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</si>
  <si>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</si>
  <si>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</si>
  <si>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</si>
  <si>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</si>
  <si>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</si>
  <si>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</si>
  <si>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</si>
  <si>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</si>
  <si>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</si>
  <si>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</si>
  <si>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</si>
  <si>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</si>
  <si>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</si>
  <si>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</si>
  <si>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</si>
  <si>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</si>
  <si>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</si>
  <si>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</si>
  <si>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</si>
  <si>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</si>
  <si>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</si>
  <si>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</si>
  <si>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</si>
  <si>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</si>
  <si>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</si>
  <si>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</si>
  <si>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</si>
  <si>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</si>
  <si>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</si>
  <si>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</si>
  <si>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</si>
  <si>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</si>
  <si>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</si>
  <si>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</si>
  <si>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</si>
  <si>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</si>
  <si>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</si>
  <si>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</si>
  <si>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</si>
  <si>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</si>
  <si>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</si>
  <si>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</si>
  <si>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</si>
  <si>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</si>
  <si>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</si>
  <si>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</si>
  <si>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</si>
  <si>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</si>
  <si>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</si>
  <si>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</si>
  <si>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</si>
  <si>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</si>
  <si>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</si>
  <si>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</si>
  <si>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</si>
  <si>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</si>
  <si>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</si>
  <si>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</si>
  <si>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</si>
  <si>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</si>
  <si>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</si>
  <si>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</si>
  <si>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</si>
  <si>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</si>
  <si>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</si>
  <si>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</si>
  <si>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</si>
  <si>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</si>
  <si>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</si>
  <si>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</si>
  <si>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</si>
  <si>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</si>
  <si>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</si>
  <si>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</si>
  <si>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</si>
  <si>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</si>
  <si>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</si>
  <si>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</si>
  <si>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</si>
  <si>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</si>
  <si>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</si>
  <si>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</si>
  <si>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</si>
  <si>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</si>
  <si>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</si>
  <si>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</si>
  <si>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</si>
  <si>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</si>
  <si>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</si>
  <si>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</si>
  <si>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</si>
  <si>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</si>
  <si>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</si>
  <si>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</si>
  <si>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</si>
  <si>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</si>
  <si>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</si>
  <si>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</si>
  <si>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</si>
  <si>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</si>
  <si>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</si>
  <si>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</si>
  <si>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</si>
  <si>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</si>
  <si>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</si>
  <si>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</si>
  <si>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</si>
  <si>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</si>
  <si>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</si>
  <si>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</si>
  <si>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</si>
  <si>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</si>
  <si>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</si>
  <si>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</si>
  <si>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</si>
  <si>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</si>
  <si>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</si>
  <si>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</si>
  <si>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</si>
  <si>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</si>
  <si>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</si>
  <si>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</si>
  <si>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</si>
  <si>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</si>
  <si>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</si>
  <si>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</si>
  <si>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</si>
  <si>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</si>
  <si>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</si>
  <si>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</si>
  <si>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</si>
  <si>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</si>
  <si>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</si>
  <si>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</si>
  <si>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</si>
  <si>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</si>
  <si>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</si>
  <si>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</si>
  <si>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</si>
  <si>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</si>
  <si>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</si>
  <si>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</si>
  <si>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</si>
  <si>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</si>
  <si>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</si>
  <si>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</si>
  <si>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</si>
  <si>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</si>
  <si>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</si>
  <si>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</si>
  <si>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</si>
  <si>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</si>
  <si>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</si>
  <si>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</si>
  <si>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</si>
  <si>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</si>
  <si>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</si>
  <si>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</si>
  <si>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</si>
  <si>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</si>
  <si>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</si>
  <si>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</si>
  <si>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</si>
  <si>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</si>
  <si>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</si>
  <si>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</si>
  <si>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</si>
  <si>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</si>
  <si>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</si>
  <si>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</si>
  <si>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</si>
  <si>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</si>
  <si>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</si>
  <si>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</si>
  <si>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</si>
  <si>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</si>
  <si>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</si>
  <si>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</si>
  <si>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</si>
  <si>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</si>
  <si>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</si>
  <si>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</si>
  <si>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</si>
  <si>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</si>
  <si>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</si>
  <si>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</si>
  <si>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</si>
  <si>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</si>
  <si>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</si>
  <si>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</si>
  <si>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</si>
  <si>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</si>
  <si>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</si>
  <si>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</si>
  <si>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</si>
  <si>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</si>
  <si>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</si>
  <si>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</si>
  <si>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</si>
  <si>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</si>
  <si>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</si>
  <si>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</si>
  <si>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</si>
  <si>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</si>
  <si>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</si>
  <si>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</si>
  <si>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</si>
  <si>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</si>
  <si>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</si>
  <si>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</si>
  <si>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</si>
  <si>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</si>
  <si>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</si>
  <si>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</si>
  <si>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</si>
  <si>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</si>
  <si>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</si>
  <si>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</si>
  <si>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</si>
  <si>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</si>
  <si>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</si>
  <si>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</si>
  <si>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</si>
  <si>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</si>
  <si>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</si>
  <si>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</si>
  <si>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</si>
  <si>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</si>
  <si>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</si>
  <si>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</si>
  <si>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</si>
  <si>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</si>
  <si>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</si>
  <si>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</si>
  <si>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</si>
  <si>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</si>
  <si>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</si>
  <si>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</si>
  <si>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</si>
  <si>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</si>
  <si>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</si>
  <si>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</si>
  <si>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</si>
  <si>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</si>
  <si>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</si>
  <si>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</si>
  <si>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</si>
  <si>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</si>
  <si>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</si>
  <si>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</si>
  <si>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</si>
  <si>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</si>
  <si>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</si>
  <si>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</si>
  <si>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</si>
  <si>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</si>
  <si>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</si>
  <si>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</si>
  <si>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</si>
  <si>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</si>
  <si>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</si>
  <si>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</si>
  <si>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</si>
  <si>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</si>
  <si>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</si>
  <si>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</si>
  <si>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</si>
  <si>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</si>
  <si>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</si>
  <si>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</si>
  <si>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</si>
  <si>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</si>
  <si>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</si>
  <si>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</si>
  <si>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</si>
  <si>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</si>
  <si>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</si>
  <si>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</si>
  <si>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</si>
  <si>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</si>
  <si>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</si>
  <si>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</si>
  <si>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</si>
  <si>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</si>
  <si>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</si>
  <si>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</si>
  <si>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</si>
  <si>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</si>
  <si>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</si>
  <si>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</si>
  <si>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</si>
  <si>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</si>
  <si>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</si>
  <si>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</si>
  <si>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</si>
  <si>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</si>
  <si>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</si>
  <si>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</si>
  <si>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</si>
  <si>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</si>
  <si>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</si>
  <si>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</si>
  <si>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</si>
  <si>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</si>
  <si>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</si>
  <si>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</si>
  <si>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</si>
  <si>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</si>
  <si>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</si>
  <si>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</si>
  <si>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</si>
  <si>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</si>
  <si>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</si>
  <si>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</si>
  <si>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</si>
  <si>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</si>
  <si>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</si>
  <si>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</si>
  <si>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</si>
  <si>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</si>
  <si>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</si>
  <si>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</si>
  <si>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</si>
  <si>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</si>
  <si>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</si>
  <si>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</si>
  <si>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</si>
  <si>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</si>
  <si>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</si>
  <si>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</si>
  <si>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</si>
  <si>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</si>
  <si>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</si>
  <si>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</si>
  <si>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</si>
  <si>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</si>
  <si>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</si>
  <si>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</si>
  <si>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</si>
  <si>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</si>
  <si>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</si>
  <si>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</si>
  <si>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</si>
  <si>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</si>
  <si>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</si>
  <si>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</si>
  <si>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</si>
  <si>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</si>
  <si>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</si>
  <si>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</si>
  <si>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</si>
  <si>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</si>
  <si>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</si>
  <si>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</si>
  <si>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</si>
  <si>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</si>
  <si>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</si>
  <si>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</si>
  <si>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</si>
  <si>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</si>
  <si>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</si>
  <si>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</si>
  <si>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</si>
  <si>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</si>
  <si>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</si>
  <si>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</si>
  <si>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</si>
  <si>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</si>
  <si>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</si>
  <si>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</si>
  <si>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</si>
  <si>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</si>
  <si>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</si>
  <si>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</si>
  <si>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</si>
  <si>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</si>
  <si>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</si>
  <si>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</si>
  <si>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</si>
  <si>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</si>
  <si>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</si>
  <si>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</si>
  <si>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</si>
  <si>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</si>
  <si>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</si>
  <si>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</si>
  <si>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</si>
  <si>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</si>
  <si>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</si>
  <si>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</si>
  <si>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</si>
  <si>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</si>
  <si>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</si>
  <si>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</si>
  <si>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</si>
  <si>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</si>
  <si>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</si>
  <si>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</si>
  <si>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</si>
  <si>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</si>
  <si>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</si>
  <si>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</si>
  <si>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</si>
  <si>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</si>
  <si>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</si>
  <si>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</si>
  <si>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</si>
  <si>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</si>
  <si>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</si>
  <si>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</si>
  <si>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</si>
  <si>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</si>
  <si>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</si>
  <si>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</si>
  <si>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</si>
  <si>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</si>
  <si>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</si>
  <si>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</si>
  <si>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</si>
  <si>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</si>
  <si>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</si>
  <si>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</si>
  <si>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</si>
  <si>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</si>
  <si>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</si>
  <si>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</si>
  <si>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</si>
  <si>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</si>
  <si>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</si>
  <si>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</si>
  <si>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</si>
  <si>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</si>
  <si>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</si>
  <si>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</si>
  <si>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</si>
  <si>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</si>
  <si>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</si>
  <si>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</si>
  <si>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</si>
  <si>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</si>
  <si>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</si>
  <si>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</si>
  <si>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</si>
  <si>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</si>
  <si>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</si>
  <si>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</si>
  <si>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</si>
  <si>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</si>
  <si>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</si>
  <si>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</si>
  <si>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</si>
  <si>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</si>
  <si>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</si>
  <si>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</si>
  <si>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</si>
  <si>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</si>
  <si>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</si>
  <si>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</si>
  <si>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</si>
  <si>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</si>
  <si>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</si>
  <si>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</si>
  <si>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</si>
  <si>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</si>
  <si>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</si>
  <si>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</si>
  <si>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</si>
  <si>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</si>
  <si>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</si>
  <si>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</si>
  <si>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</si>
  <si>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</si>
  <si>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</si>
  <si>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</si>
  <si>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</si>
  <si>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</si>
  <si>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</si>
  <si>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</si>
  <si>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</si>
  <si>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</si>
  <si>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</si>
  <si>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</si>
  <si>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</si>
  <si>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</si>
  <si>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</si>
  <si>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</si>
  <si>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</si>
  <si>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</si>
  <si>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</si>
  <si>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</si>
  <si>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</si>
  <si>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</si>
  <si>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</si>
  <si>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</si>
  <si>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</si>
  <si>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</si>
  <si>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</si>
  <si>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</si>
  <si>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</si>
  <si>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</si>
  <si>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</si>
  <si>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</si>
  <si>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</si>
  <si>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</si>
  <si>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</si>
  <si>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</si>
  <si>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</si>
  <si>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</si>
  <si>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</si>
  <si>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</si>
  <si>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</si>
  <si>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</si>
  <si>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</si>
  <si>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</si>
  <si>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</si>
  <si>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</si>
  <si>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</si>
  <si>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</si>
  <si>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</si>
  <si>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</si>
  <si>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</si>
  <si>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</si>
  <si>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</si>
  <si>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</si>
  <si>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</si>
  <si>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</si>
  <si>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</si>
  <si>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</si>
  <si>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</si>
  <si>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</si>
  <si>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</si>
  <si>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</si>
  <si>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</si>
  <si>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</si>
  <si>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</si>
  <si>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</si>
  <si>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</si>
  <si>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</si>
  <si>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</si>
  <si>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</si>
  <si>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</si>
  <si>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</si>
  <si>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</si>
  <si>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</si>
  <si>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</si>
  <si>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</si>
  <si>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</si>
  <si>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</si>
  <si>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</si>
  <si>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</si>
  <si>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</si>
  <si>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</si>
  <si>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</si>
  <si>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</si>
  <si>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</si>
  <si>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</si>
  <si>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</si>
  <si>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</si>
  <si>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</si>
  <si>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</si>
  <si>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</si>
  <si>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</si>
  <si>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</si>
  <si>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</si>
  <si>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</si>
  <si>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</si>
  <si>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</si>
  <si>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</si>
  <si>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</si>
  <si>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</si>
  <si>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</si>
  <si>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</si>
  <si>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</si>
  <si>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</si>
  <si>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</si>
  <si>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</si>
  <si>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</si>
  <si>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</si>
  <si>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</si>
  <si>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</si>
  <si>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</si>
  <si>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</si>
  <si>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</si>
  <si>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</si>
  <si>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</si>
  <si>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</si>
  <si>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</si>
  <si>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</si>
  <si>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</si>
  <si>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</si>
  <si>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</si>
  <si>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</si>
  <si>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</si>
  <si>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</si>
  <si>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</si>
  <si>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</si>
  <si>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</si>
  <si>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</si>
  <si>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</si>
  <si>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</si>
  <si>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</si>
  <si>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</si>
  <si>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</si>
  <si>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</si>
  <si>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</si>
  <si>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</si>
  <si>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</si>
  <si>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</si>
  <si>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</si>
  <si>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</si>
  <si>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</si>
  <si>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</si>
  <si>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</si>
  <si>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</si>
  <si>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</si>
  <si>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</si>
  <si>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</si>
  <si>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</si>
  <si>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</si>
  <si>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</si>
  <si>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</si>
  <si>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</si>
  <si>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</si>
  <si>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</si>
  <si>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</si>
  <si>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</si>
  <si>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</si>
  <si>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</si>
  <si>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</si>
  <si>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</si>
  <si>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</si>
  <si>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</si>
  <si>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</si>
  <si>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</si>
  <si>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</si>
  <si>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</si>
  <si>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</si>
  <si>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</si>
  <si>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</si>
  <si>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</si>
  <si>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</si>
  <si>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</si>
  <si>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</si>
  <si>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</si>
  <si>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</si>
  <si>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</si>
  <si>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</si>
  <si>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</si>
  <si>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</si>
  <si>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</si>
  <si>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</si>
  <si>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</si>
  <si>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</si>
  <si>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</si>
  <si>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</si>
  <si>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</si>
  <si>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</si>
  <si>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</si>
  <si>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</si>
  <si>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</si>
  <si>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</si>
  <si>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</si>
  <si>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</si>
  <si>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</si>
  <si>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</si>
  <si>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</si>
  <si>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</si>
  <si>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</si>
  <si>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</si>
  <si>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</si>
  <si>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</si>
  <si>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</si>
  <si>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</si>
  <si>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</si>
  <si>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</si>
  <si>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</si>
  <si>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</si>
  <si>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</si>
  <si>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</si>
  <si>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</si>
  <si>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</si>
  <si>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</si>
  <si>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</si>
  <si>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</si>
  <si>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</si>
  <si>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</si>
  <si>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</si>
  <si>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</si>
  <si>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</si>
  <si>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</si>
  <si>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</si>
  <si>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</si>
  <si>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</si>
  <si>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</si>
  <si>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</si>
  <si>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</si>
  <si>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</si>
  <si>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</si>
  <si>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</si>
  <si>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</si>
  <si>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</si>
  <si>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</si>
  <si>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</si>
  <si>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</si>
  <si>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</si>
  <si>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</si>
  <si>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</si>
  <si>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</si>
  <si>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</si>
  <si>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</si>
  <si>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</si>
  <si>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</si>
  <si>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</si>
  <si>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</si>
  <si>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</si>
  <si>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</si>
  <si>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</si>
  <si>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</si>
  <si>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</si>
  <si>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</si>
  <si>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</si>
  <si>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</si>
  <si>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</si>
  <si>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</si>
  <si>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</si>
  <si>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</si>
  <si>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</si>
  <si>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</si>
  <si>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</si>
  <si>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</si>
  <si>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</si>
  <si>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</si>
  <si>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</si>
  <si>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</si>
  <si>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</si>
  <si>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</si>
  <si>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</si>
  <si>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</si>
  <si>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</si>
  <si>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</si>
  <si>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</si>
  <si>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</si>
  <si>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</si>
  <si>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</si>
  <si>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</si>
  <si>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</si>
  <si>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</si>
  <si>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</si>
  <si>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</si>
  <si>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</si>
  <si>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</si>
  <si>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</si>
  <si>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</si>
  <si>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</si>
  <si>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</si>
  <si>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</si>
  <si>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</si>
  <si>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</si>
  <si>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</si>
  <si>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</si>
  <si>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</si>
  <si>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</si>
  <si>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</si>
  <si>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</si>
  <si>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</si>
  <si>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</si>
  <si>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</si>
  <si>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</si>
  <si>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</si>
  <si>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</si>
  <si>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</si>
  <si>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</si>
  <si>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</si>
  <si>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</si>
  <si>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</si>
  <si>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</si>
  <si>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</si>
  <si>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</si>
  <si>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</si>
  <si>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</si>
  <si>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</si>
  <si>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</si>
  <si>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</si>
  <si>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</si>
  <si>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</si>
  <si>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</si>
  <si>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</si>
  <si>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</si>
  <si>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</si>
  <si>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</si>
  <si>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</si>
  <si>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</si>
  <si>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</si>
  <si>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</si>
  <si>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</si>
  <si>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</si>
  <si>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</si>
  <si>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</si>
  <si>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</si>
  <si>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</si>
  <si>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</si>
  <si>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</si>
  <si>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</si>
  <si>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</si>
  <si>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</si>
  <si>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</si>
  <si>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</si>
  <si>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</si>
  <si>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</si>
  <si>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</si>
  <si>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</si>
  <si>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</si>
  <si>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</si>
  <si>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</si>
  <si>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</si>
  <si>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</si>
  <si>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</si>
  <si>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</si>
  <si>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</si>
  <si>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</si>
  <si>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</si>
  <si>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</si>
  <si>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</si>
  <si>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</si>
  <si>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</si>
  <si>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</si>
  <si>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</si>
  <si>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</si>
  <si>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</si>
  <si>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</si>
  <si>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</si>
  <si>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</si>
  <si>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</si>
  <si>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</si>
  <si>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</si>
  <si>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</si>
  <si>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</si>
  <si>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</si>
  <si>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</si>
  <si>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</si>
  <si>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</si>
  <si>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</si>
  <si>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</si>
  <si>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</si>
  <si>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</si>
  <si>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</si>
  <si>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</si>
  <si>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</si>
  <si>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</si>
  <si>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</si>
  <si>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</si>
  <si>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</si>
  <si>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</si>
  <si>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</si>
  <si>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</si>
  <si>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</si>
  <si>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</si>
  <si>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</si>
  <si>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</si>
  <si>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</si>
  <si>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</si>
  <si>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</si>
  <si>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</si>
  <si>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</si>
  <si>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</si>
  <si>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</si>
  <si>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</si>
  <si>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</si>
  <si>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</si>
  <si>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</si>
  <si>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</si>
  <si>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</si>
  <si>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</si>
  <si>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</si>
  <si>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</si>
  <si>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</si>
  <si>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</si>
  <si>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</si>
  <si>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</si>
  <si>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</si>
  <si>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</si>
  <si>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</si>
  <si>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</si>
  <si>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</si>
  <si>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</si>
  <si>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</si>
  <si>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</si>
  <si>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</si>
  <si>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</si>
  <si>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</si>
  <si>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</si>
  <si>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</si>
  <si>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</si>
  <si>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</si>
  <si>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</si>
  <si>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</si>
  <si>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</si>
  <si>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</si>
  <si>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</si>
  <si>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</si>
  <si>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</si>
  <si>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</si>
  <si>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</si>
  <si>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</si>
  <si>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</si>
  <si>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</si>
  <si>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</si>
  <si>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</si>
  <si>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</si>
  <si>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</si>
  <si>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</si>
  <si>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</si>
  <si>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</si>
  <si>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</si>
  <si>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</si>
  <si>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</si>
  <si>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</si>
  <si>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</si>
  <si>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</si>
  <si>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</si>
  <si>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</si>
  <si>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</si>
  <si>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</si>
  <si>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</si>
  <si>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</si>
  <si>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</si>
  <si>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</si>
  <si>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</si>
  <si>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</si>
  <si>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</si>
  <si>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</si>
  <si>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</si>
  <si>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</si>
  <si>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</si>
  <si>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</si>
  <si>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</si>
  <si>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</si>
  <si>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</si>
  <si>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</si>
  <si>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</si>
  <si>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</si>
  <si>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</si>
  <si>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</si>
  <si>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</si>
  <si>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</si>
  <si>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</si>
  <si>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</si>
  <si>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</si>
  <si>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</si>
  <si>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</si>
  <si>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</si>
  <si>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</si>
  <si>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</si>
  <si>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</si>
  <si>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</si>
  <si>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</si>
  <si>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</si>
  <si>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</si>
  <si>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</si>
  <si>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</si>
  <si>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</si>
  <si>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</si>
  <si>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</si>
  <si>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</si>
  <si>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</si>
  <si>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</si>
  <si>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</si>
  <si>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</si>
  <si>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</si>
  <si>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</si>
  <si>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</si>
  <si>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</si>
  <si>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</si>
  <si>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</si>
  <si>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</si>
  <si>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</si>
  <si>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</si>
  <si>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</si>
  <si>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</si>
  <si>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</si>
  <si>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</si>
  <si>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</si>
  <si>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</si>
  <si>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</si>
  <si>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</si>
  <si>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</si>
  <si>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</si>
  <si>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</si>
  <si>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</si>
  <si>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</si>
  <si>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</si>
  <si>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</si>
  <si>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</si>
  <si>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</si>
  <si>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</si>
  <si>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</si>
  <si>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</si>
  <si>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</si>
  <si>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</si>
  <si>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</si>
  <si>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</si>
  <si>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</si>
  <si>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</si>
  <si>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</si>
  <si>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</si>
  <si>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</si>
  <si>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</si>
  <si>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</si>
  <si>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</si>
  <si>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</si>
  <si>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</si>
  <si>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</si>
  <si>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</si>
  <si>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</si>
  <si>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</si>
  <si>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</si>
  <si>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</si>
  <si>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</si>
  <si>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</si>
  <si>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</si>
  <si>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</si>
  <si>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</si>
  <si>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</si>
  <si>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</si>
  <si>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</si>
  <si>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</si>
  <si>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</si>
  <si>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</si>
  <si>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</si>
  <si>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</si>
  <si>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</si>
  <si>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</si>
  <si>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</si>
  <si>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</si>
  <si>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</si>
  <si>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</si>
  <si>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</si>
  <si>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</si>
  <si>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</si>
  <si>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</si>
  <si>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</si>
  <si>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</si>
  <si>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</si>
  <si>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</si>
  <si>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</si>
  <si>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</si>
  <si>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</si>
  <si>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</si>
  <si>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</si>
  <si>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</si>
  <si>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</si>
  <si>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</si>
  <si>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</si>
  <si>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</si>
  <si>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</si>
  <si>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</si>
  <si>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</si>
  <si>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</si>
  <si>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</si>
  <si>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</si>
  <si>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</si>
  <si>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</si>
  <si>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</si>
  <si>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</si>
  <si>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</si>
  <si>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</si>
  <si>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</si>
  <si>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</si>
  <si>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</si>
  <si>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</si>
  <si>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</si>
  <si>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</si>
  <si>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</si>
  <si>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</si>
  <si>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</si>
  <si>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</si>
  <si>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</si>
  <si>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</si>
  <si>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</si>
  <si>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</si>
  <si>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</si>
  <si>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</si>
  <si>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</si>
  <si>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</si>
  <si>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</si>
  <si>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</si>
  <si>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</si>
  <si>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</si>
  <si>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</si>
  <si>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</si>
  <si>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</si>
  <si>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</si>
  <si>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</si>
  <si>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</si>
  <si>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</si>
  <si>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</si>
  <si>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</si>
  <si>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</si>
  <si>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</si>
  <si>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</si>
  <si>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</si>
  <si>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</si>
  <si>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</si>
  <si>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</si>
  <si>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</si>
  <si>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</si>
  <si>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</si>
  <si>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</si>
  <si>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</si>
  <si>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</si>
  <si>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</si>
  <si>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</si>
  <si>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</si>
  <si>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</si>
  <si>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</si>
  <si>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</si>
  <si>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</si>
  <si>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</si>
  <si>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</si>
  <si>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</si>
  <si>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</si>
  <si>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</si>
  <si>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</si>
  <si>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</si>
  <si>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</si>
  <si>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</si>
  <si>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</si>
  <si>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</si>
  <si>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</si>
  <si>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</si>
  <si>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</si>
  <si>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</si>
  <si>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</si>
  <si>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</si>
  <si>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</si>
  <si>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</si>
  <si>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</si>
  <si>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</si>
  <si>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</si>
  <si>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</si>
  <si>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</si>
  <si>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</si>
  <si>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</si>
  <si>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</si>
  <si>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</si>
  <si>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</si>
  <si>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</si>
  <si>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</si>
  <si>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</si>
  <si>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</si>
  <si>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</si>
  <si>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</si>
  <si>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</si>
  <si>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</si>
  <si>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</si>
  <si>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</si>
  <si>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</si>
  <si>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</si>
  <si>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</si>
  <si>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</si>
  <si>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</si>
  <si>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</si>
  <si>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</si>
  <si>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</si>
  <si>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</si>
  <si>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</si>
  <si>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</si>
  <si>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</si>
  <si>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</si>
  <si>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</si>
  <si>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</si>
  <si>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</si>
  <si>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</si>
  <si>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</si>
  <si>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</si>
  <si>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</si>
  <si>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</si>
  <si>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</si>
  <si>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</si>
  <si>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</si>
  <si>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</si>
  <si>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</si>
  <si>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</si>
  <si>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</si>
  <si>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</si>
  <si>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</si>
  <si>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</si>
  <si>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</si>
  <si>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</si>
  <si>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</si>
  <si>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</si>
  <si>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</si>
  <si>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</si>
  <si>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</si>
  <si>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</si>
  <si>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</si>
  <si>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</si>
  <si>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</si>
  <si>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</si>
  <si>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</si>
  <si>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</si>
  <si>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</si>
  <si>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</si>
  <si>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</si>
  <si>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</si>
  <si>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</si>
  <si>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</si>
  <si>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</si>
  <si>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</si>
  <si>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</si>
  <si>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</si>
  <si>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</si>
  <si>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</si>
  <si>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</si>
  <si>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</si>
  <si>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</si>
  <si>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</si>
  <si>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</si>
  <si>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</si>
  <si>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</si>
  <si>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</si>
  <si>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</si>
  <si>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</si>
  <si>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</si>
  <si>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</si>
  <si>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</si>
  <si>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</si>
  <si>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</si>
  <si>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</si>
  <si>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</si>
  <si>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</si>
  <si>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</si>
  <si>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</si>
  <si>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</si>
  <si>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</si>
  <si>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</si>
  <si>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</si>
  <si>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</si>
  <si>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</si>
  <si>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</si>
  <si>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</si>
  <si>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</si>
  <si>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</si>
  <si>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</si>
  <si>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</si>
  <si>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</si>
  <si>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</si>
  <si>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</si>
  <si>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</si>
  <si>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</si>
  <si>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</si>
  <si>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</si>
  <si>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</si>
  <si>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</si>
  <si>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</si>
  <si>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</si>
  <si>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</si>
  <si>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</si>
  <si>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</si>
  <si>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</si>
  <si>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</si>
  <si>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</si>
  <si>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</si>
  <si>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</si>
  <si>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</si>
  <si>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</si>
  <si>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</si>
  <si>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</si>
  <si>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</si>
  <si>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</si>
  <si>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</si>
  <si>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</si>
  <si>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</si>
  <si>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</si>
  <si>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</si>
  <si>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</si>
  <si>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</si>
  <si>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</si>
  <si>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</si>
  <si>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</si>
  <si>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</si>
  <si>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</si>
  <si>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</si>
  <si>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</si>
  <si>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</si>
  <si>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</si>
  <si>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</si>
  <si>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</si>
  <si>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</si>
  <si>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</si>
  <si>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</si>
  <si>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</si>
  <si>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</si>
  <si>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</si>
  <si>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</si>
  <si>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</si>
  <si>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</si>
  <si>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</si>
  <si>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</si>
  <si>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</si>
  <si>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</si>
  <si>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</si>
  <si>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</si>
  <si>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</si>
  <si>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</si>
  <si>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</si>
  <si>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</si>
  <si>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</si>
  <si>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</si>
  <si>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</si>
  <si>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</si>
  <si>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</si>
  <si>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</si>
  <si>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</si>
  <si>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</si>
  <si>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</si>
  <si>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</si>
  <si>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</si>
  <si>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</si>
  <si>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</si>
  <si>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</si>
  <si>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</si>
  <si>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</si>
  <si>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</si>
  <si>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</si>
  <si>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</si>
  <si>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</si>
  <si>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</si>
  <si>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</si>
  <si>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</si>
  <si>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</si>
  <si>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</si>
  <si>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</si>
  <si>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</si>
  <si>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</si>
  <si>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</si>
  <si>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</si>
  <si>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</si>
  <si>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</si>
  <si>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</si>
  <si>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</si>
  <si>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</si>
  <si>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</si>
  <si>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</si>
  <si>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</si>
  <si>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</si>
  <si>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</si>
  <si>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</si>
  <si>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</si>
  <si>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</si>
  <si>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</si>
  <si>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</si>
  <si>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</si>
  <si>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</si>
  <si>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</si>
  <si>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</si>
  <si>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</si>
  <si>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</si>
  <si>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</si>
  <si>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</si>
  <si>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</si>
  <si>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</si>
  <si>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</si>
  <si>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</si>
  <si>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</si>
  <si>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</si>
  <si>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</si>
  <si>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</si>
  <si>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</si>
  <si>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</si>
  <si>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</si>
  <si>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</si>
  <si>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</si>
  <si>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</si>
  <si>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</si>
  <si>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</si>
  <si>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</si>
  <si>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</si>
  <si>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</si>
  <si>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</si>
  <si>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</si>
  <si>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</si>
  <si>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</si>
  <si>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</si>
  <si>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</si>
  <si>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</si>
  <si>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</si>
  <si>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</si>
  <si>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</si>
  <si>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</si>
  <si>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</si>
  <si>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</si>
  <si>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</si>
  <si>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</si>
  <si>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</si>
  <si>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</si>
  <si>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</si>
  <si>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</si>
  <si>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</si>
  <si>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</si>
  <si>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</si>
  <si>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</si>
  <si>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</si>
  <si>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</si>
  <si>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</si>
  <si>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</si>
  <si>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</si>
  <si>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</si>
  <si>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</si>
  <si>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</si>
  <si>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</si>
  <si>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</si>
  <si>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</si>
  <si>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</si>
  <si>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</si>
  <si>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</si>
  <si>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</si>
  <si>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</si>
  <si>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</si>
  <si>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</si>
  <si>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</si>
  <si>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</si>
  <si>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</si>
  <si>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</si>
  <si>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</si>
  <si>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</si>
  <si>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</si>
  <si>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</si>
  <si>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</si>
  <si>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</si>
  <si>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</si>
  <si>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</si>
  <si>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</si>
  <si>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</si>
  <si>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</si>
  <si>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</si>
  <si>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</si>
  <si>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</si>
  <si>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</si>
  <si>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</si>
  <si>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</si>
  <si>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</si>
  <si>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</si>
  <si>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</si>
  <si>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</si>
  <si>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</si>
  <si>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</si>
  <si>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</si>
  <si>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</si>
  <si>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</si>
  <si>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</si>
  <si>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</si>
  <si>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</si>
  <si>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</si>
  <si>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</si>
  <si>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</si>
  <si>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</si>
  <si>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</si>
  <si>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</si>
  <si>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</si>
  <si>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</si>
  <si>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</si>
  <si>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</si>
  <si>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</si>
  <si>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</si>
  <si>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</si>
  <si>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</si>
  <si>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</si>
  <si>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</si>
  <si>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</si>
  <si>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</si>
  <si>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</si>
  <si>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</si>
  <si>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</si>
  <si>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</si>
  <si>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</si>
  <si>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</si>
  <si>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</si>
  <si>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</si>
  <si>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</si>
  <si>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</si>
  <si>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</si>
  <si>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</si>
  <si>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</si>
  <si>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</si>
  <si>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</si>
  <si>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</si>
  <si>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</si>
  <si>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</si>
  <si>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</si>
  <si>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</si>
  <si>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</si>
  <si>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</si>
  <si>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</si>
  <si>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</si>
  <si>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</si>
  <si>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</si>
  <si>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</si>
  <si>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</si>
  <si>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</si>
  <si>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</si>
  <si>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</si>
  <si>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</si>
  <si>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</si>
  <si>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</si>
  <si>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</si>
  <si>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</si>
  <si>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</si>
  <si>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</si>
  <si>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</si>
  <si>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</si>
  <si>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</si>
  <si>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</si>
  <si>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</si>
  <si>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</si>
  <si>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</si>
  <si>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</si>
  <si>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</si>
  <si>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</si>
  <si>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</si>
  <si>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</si>
  <si>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</si>
  <si>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</si>
  <si>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</si>
  <si>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</si>
  <si>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</si>
  <si>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</si>
  <si>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</si>
  <si>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</si>
  <si>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</si>
  <si>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</si>
  <si>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</si>
  <si>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</si>
  <si>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</si>
  <si>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</si>
  <si>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</si>
  <si>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</si>
  <si>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</si>
  <si>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</si>
  <si>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</si>
  <si>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</si>
  <si>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</si>
  <si>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</si>
  <si>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</si>
  <si>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</si>
  <si>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</si>
  <si>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</si>
  <si>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</si>
  <si>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</si>
  <si>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</si>
  <si>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</si>
  <si>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</si>
  <si>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</si>
  <si>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</si>
  <si>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</si>
  <si>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</si>
  <si>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</si>
  <si>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</si>
  <si>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</si>
  <si>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</si>
  <si>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</si>
  <si>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</si>
  <si>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</si>
  <si>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</si>
  <si>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</si>
  <si>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</si>
  <si>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</si>
  <si>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</si>
  <si>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</si>
  <si>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</si>
  <si>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</si>
  <si>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</si>
  <si>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</si>
  <si>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</si>
  <si>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</si>
  <si>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</si>
  <si>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</si>
  <si>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</si>
  <si>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</si>
  <si>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</si>
  <si>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</si>
  <si>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</si>
  <si>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</si>
  <si>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</si>
  <si>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</si>
  <si>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</si>
  <si>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</si>
  <si>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</si>
  <si>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</si>
  <si>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</si>
  <si>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</si>
  <si>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</si>
  <si>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</si>
  <si>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</si>
  <si>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</si>
  <si>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</si>
  <si>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</si>
  <si>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</si>
  <si>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</si>
  <si>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</si>
  <si>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</si>
  <si>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</si>
  <si>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</si>
  <si>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</si>
  <si>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</si>
  <si>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</si>
  <si>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</si>
  <si>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</si>
  <si>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</si>
  <si>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</si>
  <si>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</si>
  <si>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</si>
  <si>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</si>
  <si>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</si>
  <si>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</si>
  <si>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</si>
  <si>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</si>
  <si>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</si>
  <si>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</si>
  <si>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</si>
  <si>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</si>
  <si>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</si>
  <si>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</si>
  <si>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</si>
  <si>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</si>
  <si>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</si>
  <si>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</si>
  <si>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</si>
  <si>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</si>
  <si>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</si>
  <si>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</si>
  <si>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</si>
  <si>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</si>
  <si>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</si>
  <si>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</si>
  <si>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</si>
  <si>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</si>
  <si>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</si>
  <si>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</si>
  <si>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</si>
  <si>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</si>
  <si>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</si>
  <si>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</si>
  <si>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</si>
  <si>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</si>
  <si>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</si>
  <si>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</si>
  <si>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</si>
  <si>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</si>
  <si>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</si>
  <si>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</si>
  <si>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</si>
  <si>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</si>
  <si>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</si>
  <si>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</si>
  <si>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</si>
  <si>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</si>
  <si>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</si>
  <si>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</si>
  <si>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</si>
  <si>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</si>
  <si>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</si>
  <si>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</si>
  <si>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</si>
  <si>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</si>
  <si>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</si>
  <si>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</si>
  <si>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</si>
  <si>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</si>
  <si>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</si>
  <si>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</si>
  <si>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</si>
  <si>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</si>
  <si>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</si>
  <si>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</si>
  <si>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</si>
  <si>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</si>
  <si>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</si>
  <si>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</si>
  <si>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</si>
  <si>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</si>
  <si>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</si>
  <si>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</si>
  <si>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</si>
  <si>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</si>
  <si>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</si>
  <si>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</si>
  <si>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</si>
  <si>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</si>
  <si>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</si>
  <si>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</si>
  <si>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</si>
  <si>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</si>
  <si>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</si>
  <si>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</si>
  <si>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</si>
  <si>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</si>
  <si>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</si>
  <si>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</si>
  <si>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</si>
  <si>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</si>
  <si>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</si>
  <si>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</si>
  <si>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</si>
  <si>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</si>
  <si>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</si>
  <si>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</si>
  <si>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</si>
  <si>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</si>
  <si>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</si>
  <si>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</si>
  <si>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</si>
  <si>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</si>
  <si>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</si>
  <si>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</si>
  <si>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</si>
  <si>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</si>
  <si>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</si>
  <si>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</si>
  <si>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</si>
  <si>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</si>
  <si>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</si>
  <si>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</si>
  <si>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</si>
  <si>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</si>
  <si>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</si>
  <si>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</si>
  <si>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</si>
  <si>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</si>
  <si>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</si>
  <si>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</si>
  <si>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</si>
  <si>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</si>
  <si>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</si>
  <si>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</si>
  <si>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</si>
  <si>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</si>
  <si>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</si>
  <si>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</si>
  <si>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</si>
  <si>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</si>
  <si>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</si>
  <si>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</si>
  <si>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</si>
  <si>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</si>
  <si>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</si>
  <si>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</si>
  <si>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</si>
  <si>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</si>
  <si>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</si>
  <si>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</si>
  <si>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</si>
  <si>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</si>
  <si>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</si>
  <si>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</si>
  <si>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</si>
  <si>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</si>
  <si>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</si>
  <si>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</si>
  <si>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</si>
  <si>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</si>
  <si>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</si>
  <si>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</si>
  <si>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</si>
  <si>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</si>
  <si>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</si>
  <si>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</si>
  <si>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</si>
  <si>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</si>
  <si>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</si>
  <si>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</si>
  <si>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</si>
  <si>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</si>
  <si>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</si>
  <si>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</si>
  <si>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</si>
  <si>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</si>
  <si>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</si>
  <si>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</si>
  <si>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</si>
  <si>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</si>
  <si>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</si>
  <si>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</si>
  <si>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</si>
  <si>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</si>
  <si>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</si>
  <si>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</si>
  <si>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</si>
  <si>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</si>
  <si>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</si>
  <si>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</si>
  <si>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</si>
  <si>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</si>
  <si>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</si>
  <si>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</si>
  <si>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</si>
  <si>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</si>
  <si>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</si>
  <si>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</si>
  <si>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</si>
  <si>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</si>
  <si>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</si>
  <si>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</si>
  <si>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</si>
  <si>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</si>
  <si>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</si>
  <si>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</si>
  <si>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</si>
  <si>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</si>
  <si>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</si>
  <si>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</si>
  <si>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</si>
  <si>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</si>
  <si>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</si>
  <si>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</si>
  <si>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</si>
  <si>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</si>
  <si>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</si>
  <si>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</si>
  <si>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</si>
  <si>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</si>
  <si>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</si>
  <si>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</si>
  <si>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</si>
  <si>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</si>
  <si>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</si>
  <si>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</si>
  <si>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</si>
  <si>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</si>
  <si>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</si>
  <si>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</si>
  <si>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</si>
  <si>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</si>
  <si>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</si>
  <si>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</si>
  <si>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</si>
  <si>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</si>
  <si>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</si>
  <si>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</si>
  <si>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</si>
  <si>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</si>
  <si>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</si>
  <si>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</si>
  <si>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</si>
  <si>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</si>
  <si>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</si>
  <si>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</si>
  <si>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</si>
  <si>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</si>
  <si>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</si>
  <si>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</si>
  <si>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</si>
  <si>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</si>
  <si>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</si>
  <si>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</si>
  <si>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</si>
  <si>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</si>
  <si>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</si>
  <si>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</si>
  <si>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</si>
  <si>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</si>
  <si>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</si>
  <si>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</si>
  <si>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</si>
  <si>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</si>
  <si>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</si>
  <si>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</si>
  <si>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</si>
  <si>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</si>
  <si>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</si>
  <si>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</si>
  <si>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</si>
  <si>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</si>
  <si>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</si>
  <si>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</si>
  <si>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</si>
  <si>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</si>
  <si>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</si>
  <si>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</si>
  <si>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</si>
  <si>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</si>
  <si>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</si>
  <si>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</si>
  <si>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</si>
  <si>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</si>
  <si>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</si>
  <si>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</si>
  <si>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</si>
  <si>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</si>
  <si>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</si>
  <si>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</si>
  <si>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</si>
  <si>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</si>
  <si>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</si>
  <si>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</si>
  <si>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</si>
  <si>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</si>
  <si>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</si>
  <si>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</si>
  <si>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</si>
  <si>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</si>
  <si>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</si>
  <si>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</si>
  <si>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</si>
  <si>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</si>
  <si>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</si>
  <si>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</si>
  <si>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</si>
  <si>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</si>
  <si>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</si>
  <si>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</si>
  <si>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</si>
  <si>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</si>
  <si>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</si>
  <si>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</si>
  <si>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</si>
  <si>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</si>
  <si>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</si>
  <si>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</si>
  <si>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</si>
  <si>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</si>
  <si>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</si>
  <si>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</si>
  <si>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</si>
  <si>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</si>
  <si>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</si>
  <si>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</si>
  <si>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</si>
  <si>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</si>
  <si>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</si>
  <si>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</si>
  <si>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</si>
  <si>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</si>
  <si>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</si>
  <si>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</si>
  <si>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</si>
  <si>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</si>
  <si>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</si>
  <si>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</si>
  <si>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</si>
  <si>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</si>
  <si>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</si>
  <si>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</si>
  <si>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</si>
  <si>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</si>
  <si>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</si>
  <si>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</si>
  <si>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</si>
  <si>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</si>
  <si>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</si>
  <si>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</si>
  <si>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</si>
  <si>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</si>
  <si>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</si>
  <si>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</si>
  <si>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</si>
  <si>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</si>
  <si>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</si>
  <si>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</si>
  <si>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</si>
  <si>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</si>
  <si>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</si>
  <si>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</si>
  <si>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</si>
  <si>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</si>
  <si>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</si>
  <si>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</si>
  <si>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</si>
  <si>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</si>
  <si>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</si>
  <si>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</si>
  <si>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</si>
  <si>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</si>
  <si>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</si>
  <si>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</si>
  <si>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</si>
  <si>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</si>
  <si>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</si>
  <si>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</si>
  <si>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</si>
  <si>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</si>
  <si>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</si>
  <si>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</si>
  <si>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</si>
  <si>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</si>
  <si>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</si>
  <si>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</si>
  <si>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</si>
  <si>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</si>
  <si>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</si>
  <si>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</si>
  <si>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</si>
  <si>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</si>
  <si>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</si>
  <si>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</si>
  <si>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</si>
  <si>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</si>
  <si>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</si>
  <si>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</si>
  <si>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</si>
  <si>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</si>
  <si>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</si>
  <si>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</si>
  <si>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</si>
  <si>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</si>
  <si>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</si>
  <si>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</si>
  <si>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</si>
  <si>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</si>
  <si>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</si>
  <si>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</si>
  <si>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</si>
  <si>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</si>
  <si>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</si>
  <si>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</si>
  <si>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</si>
  <si>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</si>
  <si>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</si>
  <si>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</si>
  <si>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</si>
  <si>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</si>
  <si>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</si>
  <si>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</si>
  <si>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</si>
  <si>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</si>
  <si>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</si>
  <si>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</si>
  <si>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</si>
  <si>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</si>
  <si>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</si>
  <si>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</si>
  <si>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</si>
  <si>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</si>
  <si>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</si>
  <si>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</si>
  <si>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</si>
  <si>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</si>
  <si>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</si>
  <si>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</si>
  <si>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</si>
  <si>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</si>
  <si>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</si>
  <si>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</si>
  <si>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</si>
  <si>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</si>
  <si>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</si>
  <si>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</si>
  <si>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</si>
  <si>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</si>
  <si>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</si>
  <si>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</si>
  <si>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</si>
  <si>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</si>
  <si>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</si>
  <si>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</si>
  <si>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</si>
  <si>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</si>
  <si>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</si>
  <si>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</si>
  <si>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</si>
  <si>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</si>
  <si>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</si>
  <si>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</si>
  <si>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</si>
  <si>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</si>
  <si>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</si>
  <si>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</si>
  <si>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</si>
  <si>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</si>
  <si>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</si>
  <si>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</si>
  <si>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</si>
  <si>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</si>
  <si>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</si>
  <si>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</si>
  <si>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</si>
  <si>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</si>
  <si>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</si>
  <si>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</si>
  <si>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</si>
  <si>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</si>
  <si>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</si>
  <si>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</si>
  <si>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</si>
  <si>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</si>
  <si>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</si>
  <si>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</si>
  <si>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</si>
  <si>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</si>
  <si>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</si>
  <si>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</si>
  <si>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</si>
  <si>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</si>
  <si>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</si>
  <si>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</si>
  <si>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</si>
  <si>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</si>
  <si>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</si>
  <si>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</si>
  <si>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</si>
  <si>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</si>
  <si>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</si>
  <si>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</si>
  <si>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</si>
  <si>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</si>
  <si>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</si>
  <si>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</si>
  <si>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</si>
  <si>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</si>
  <si>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</si>
  <si>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</si>
  <si>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</si>
  <si>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</si>
  <si>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</si>
  <si>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</si>
  <si>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</si>
  <si>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</si>
  <si>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</si>
  <si>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</si>
  <si>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</si>
  <si>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</si>
  <si>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</si>
  <si>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</si>
  <si>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</si>
  <si>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</si>
  <si>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</si>
  <si>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</si>
  <si>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</si>
  <si>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</si>
  <si>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</si>
  <si>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</si>
  <si>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</si>
  <si>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</si>
  <si>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</si>
  <si>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</si>
  <si>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</si>
  <si>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</si>
  <si>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</si>
  <si>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</si>
  <si>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</si>
  <si>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</si>
  <si>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</si>
  <si>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</si>
  <si>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</si>
  <si>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</si>
  <si>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</si>
  <si>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</si>
  <si>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</si>
  <si>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</si>
  <si>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</si>
  <si>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</si>
  <si>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</si>
  <si>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</si>
  <si>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</si>
  <si>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</si>
  <si>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</si>
  <si>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</si>
  <si>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</si>
  <si>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</si>
  <si>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</si>
  <si>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</si>
  <si>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</si>
  <si>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</si>
  <si>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</si>
  <si>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</si>
  <si>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</si>
  <si>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</si>
  <si>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</si>
  <si>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</si>
  <si>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</si>
  <si>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</si>
  <si>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</si>
  <si>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</si>
  <si>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</si>
  <si>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</si>
  <si>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</si>
  <si>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</si>
  <si>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</si>
  <si>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</si>
  <si>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</si>
  <si>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</si>
  <si>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</si>
  <si>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</si>
  <si>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</si>
  <si>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</si>
  <si>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</si>
  <si>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</si>
  <si>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</si>
  <si>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</si>
  <si>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</si>
  <si>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</si>
  <si>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</si>
  <si>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</si>
  <si>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</si>
  <si>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</si>
  <si>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</si>
  <si>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</si>
  <si>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</si>
  <si>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</si>
  <si>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</si>
  <si>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</si>
  <si>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</si>
  <si>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</si>
  <si>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</si>
  <si>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</si>
  <si>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</si>
  <si>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</si>
  <si>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</si>
  <si>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</si>
  <si>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</si>
  <si>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</si>
  <si>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</si>
  <si>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</si>
  <si>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</si>
  <si>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</si>
  <si>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</si>
  <si>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</si>
  <si>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</si>
  <si>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</si>
  <si>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</si>
  <si>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</si>
  <si>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</si>
  <si>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</si>
  <si>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</si>
  <si>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</si>
  <si>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</si>
  <si>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</si>
  <si>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</si>
  <si>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</si>
  <si>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</si>
  <si>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</si>
  <si>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</si>
  <si>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</si>
  <si>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</si>
  <si>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</si>
  <si>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</si>
  <si>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</si>
  <si>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</si>
  <si>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</si>
  <si>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</si>
  <si>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</si>
  <si>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</si>
  <si>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</si>
  <si>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</si>
  <si>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</si>
  <si>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</si>
  <si>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</si>
  <si>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</si>
  <si>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</si>
  <si>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</si>
  <si>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</si>
  <si>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</si>
  <si>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</si>
  <si>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</si>
  <si>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</si>
  <si>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</si>
  <si>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</si>
  <si>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</si>
  <si>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</si>
  <si>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</si>
  <si>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</si>
  <si>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</si>
  <si>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</si>
  <si>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</si>
  <si>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</si>
  <si>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</si>
  <si>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</si>
  <si>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</si>
  <si>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</si>
  <si>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</si>
  <si>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</si>
  <si>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</si>
  <si>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</si>
  <si>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</si>
  <si>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</si>
  <si>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</si>
  <si>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</si>
  <si>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</si>
  <si>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</si>
  <si>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</si>
  <si>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</si>
  <si>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</si>
  <si>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</si>
  <si>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</si>
  <si>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</si>
  <si>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</si>
  <si>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</si>
  <si>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</si>
  <si>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</si>
  <si>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</si>
  <si>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</si>
  <si>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</si>
  <si>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</si>
  <si>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</si>
  <si>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</si>
  <si>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</si>
  <si>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</si>
  <si>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</si>
  <si>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</si>
  <si>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</si>
  <si>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</si>
  <si>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</si>
  <si>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</si>
  <si>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</si>
  <si>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</si>
  <si>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</si>
  <si>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</si>
  <si>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</si>
  <si>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</si>
  <si>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</si>
  <si>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</si>
  <si>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</si>
  <si>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</si>
  <si>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</si>
  <si>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</si>
  <si>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</si>
  <si>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</si>
  <si>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</si>
  <si>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</si>
  <si>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</si>
  <si>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</si>
  <si>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</si>
  <si>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</si>
  <si>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</si>
  <si>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</si>
  <si>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</si>
  <si>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</si>
  <si>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</si>
  <si>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</si>
  <si>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</si>
  <si>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</si>
  <si>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</si>
  <si>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</si>
  <si>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</si>
  <si>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</si>
  <si>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</si>
  <si>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</si>
  <si>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</si>
  <si>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</si>
  <si>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</si>
  <si>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</si>
  <si>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</si>
  <si>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</si>
  <si>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</si>
  <si>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</si>
  <si>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</si>
  <si>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</si>
  <si>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</si>
  <si>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</si>
  <si>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</si>
  <si>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</si>
  <si>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</si>
  <si>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</si>
  <si>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</si>
  <si>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</si>
  <si>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</si>
  <si>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</si>
  <si>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</si>
  <si>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</si>
  <si>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</si>
  <si>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</si>
  <si>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</si>
  <si>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</si>
  <si>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</si>
  <si>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</si>
  <si>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</si>
  <si>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</si>
  <si>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</si>
  <si>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</si>
  <si>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</si>
  <si>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</si>
  <si>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</si>
  <si>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</si>
  <si>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</si>
  <si>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</si>
  <si>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</si>
  <si>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</si>
  <si>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</si>
  <si>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</si>
  <si>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</si>
  <si>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</si>
  <si>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</si>
  <si>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</si>
  <si>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</si>
  <si>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</si>
  <si>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</si>
  <si>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</si>
  <si>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</si>
  <si>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</si>
  <si>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</si>
  <si>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</si>
  <si>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</si>
  <si>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</si>
  <si>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</si>
  <si>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</si>
  <si>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</si>
  <si>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</si>
  <si>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</si>
  <si>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</si>
  <si>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</si>
  <si>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</si>
  <si>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</si>
  <si>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</si>
  <si>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</si>
  <si>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</si>
  <si>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</si>
  <si>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</si>
  <si>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</si>
  <si>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</si>
  <si>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</si>
  <si>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</si>
  <si>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</si>
  <si>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</si>
  <si>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</si>
  <si>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</si>
  <si>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</si>
  <si>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</si>
  <si>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</si>
  <si>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</si>
  <si>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</si>
  <si>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</si>
  <si>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</si>
  <si>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</si>
  <si>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</si>
  <si>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</si>
  <si>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</si>
  <si>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</si>
  <si>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</si>
  <si>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</si>
  <si>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</si>
  <si>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</si>
  <si>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</si>
  <si>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</si>
  <si>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</si>
  <si>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</si>
  <si>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</si>
  <si>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</si>
  <si>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</si>
  <si>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</si>
  <si>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</si>
  <si>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</si>
  <si>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</si>
  <si>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</si>
  <si>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</si>
  <si>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</si>
  <si>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</si>
  <si>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</si>
  <si>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</si>
  <si>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</si>
  <si>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</si>
  <si>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</si>
  <si>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</si>
  <si>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</si>
  <si>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</si>
  <si>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</si>
  <si>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</si>
  <si>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</si>
  <si>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</si>
  <si>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</si>
  <si>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</si>
  <si>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</si>
  <si>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</si>
  <si>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</si>
  <si>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</si>
  <si>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</si>
  <si>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</si>
  <si>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</si>
  <si>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</si>
  <si>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</si>
  <si>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</si>
  <si>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</si>
  <si>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</si>
  <si>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</si>
  <si>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</si>
  <si>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</si>
  <si>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</si>
  <si>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</si>
  <si>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</si>
  <si>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</si>
  <si>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</si>
  <si>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</si>
  <si>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</si>
  <si>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</si>
  <si>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</si>
  <si>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</si>
  <si>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</si>
  <si>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</si>
  <si>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</si>
  <si>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</si>
  <si>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</si>
  <si>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</si>
  <si>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</si>
  <si>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</si>
  <si>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</si>
  <si>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</si>
  <si>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</si>
  <si>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</si>
  <si>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</si>
  <si>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</si>
  <si>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</si>
  <si>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</si>
  <si>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</si>
  <si>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</si>
  <si>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</si>
  <si>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</si>
  <si>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</si>
  <si>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</si>
  <si>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</si>
  <si>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</si>
  <si>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</si>
  <si>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</si>
  <si>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</si>
  <si>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</si>
  <si>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</si>
  <si>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</si>
  <si>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</si>
  <si>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</si>
  <si>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</si>
  <si>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</si>
  <si>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</si>
  <si>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</si>
  <si>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</si>
  <si>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</si>
  <si>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</si>
  <si>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</si>
  <si>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</si>
  <si>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</si>
  <si>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</si>
  <si>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</si>
  <si>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</si>
  <si>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</si>
  <si>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</si>
  <si>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</si>
  <si>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</si>
  <si>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</si>
  <si>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</si>
  <si>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</si>
  <si>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</si>
  <si>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</si>
  <si>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</si>
  <si>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</si>
  <si>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</si>
  <si>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</si>
  <si>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</si>
  <si>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</si>
  <si>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</si>
  <si>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</si>
  <si>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</si>
  <si>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</si>
  <si>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</si>
  <si>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</si>
  <si>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</si>
  <si>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</si>
  <si>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</si>
  <si>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</si>
  <si>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</si>
  <si>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</si>
  <si>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</si>
  <si>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</si>
  <si>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</si>
  <si>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</si>
  <si>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</si>
  <si>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</si>
  <si>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</si>
  <si>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</si>
  <si>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</si>
  <si>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</si>
  <si>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</si>
  <si>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</si>
  <si>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</si>
  <si>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</si>
  <si>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</si>
  <si>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</si>
  <si>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</si>
  <si>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</si>
  <si>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</si>
  <si>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</si>
  <si>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</si>
  <si>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</si>
  <si>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</si>
  <si>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</si>
  <si>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</si>
  <si>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</si>
  <si>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</si>
  <si>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</si>
  <si>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</si>
  <si>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</si>
  <si>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</si>
  <si>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</si>
  <si>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</si>
  <si>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</si>
  <si>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</si>
  <si>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</si>
  <si>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</si>
  <si>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</si>
  <si>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</si>
  <si>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</si>
  <si>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</si>
  <si>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</si>
  <si>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</si>
  <si>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</si>
  <si>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</si>
  <si>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</si>
  <si>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</si>
  <si>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</si>
  <si>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</si>
  <si>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</si>
  <si>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</si>
  <si>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</si>
  <si>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</si>
  <si>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</si>
  <si>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</si>
  <si>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</si>
  <si>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</si>
  <si>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</si>
  <si>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</si>
  <si>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</si>
  <si>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</si>
  <si>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</si>
  <si>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</si>
  <si>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</si>
  <si>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</si>
  <si>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</si>
  <si>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</si>
  <si>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</si>
  <si>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</si>
  <si>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</si>
  <si>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</si>
  <si>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</si>
  <si>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</si>
  <si>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</si>
  <si>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</si>
  <si>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</si>
  <si>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</si>
  <si>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</si>
  <si>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</si>
  <si>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</si>
  <si>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</si>
  <si>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</si>
  <si>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</si>
  <si>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</si>
  <si>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</si>
  <si>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</si>
  <si>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</si>
  <si>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</si>
  <si>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</si>
  <si>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</si>
  <si>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</si>
  <si>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</si>
  <si>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</si>
  <si>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</si>
  <si>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</si>
  <si>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</si>
  <si>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</si>
  <si>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</si>
  <si>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</si>
  <si>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</si>
  <si>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</si>
  <si>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</si>
  <si>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</si>
  <si>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</si>
  <si>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</si>
  <si>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</si>
  <si>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</si>
  <si>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</si>
  <si>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</si>
  <si>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</si>
  <si>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</si>
  <si>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</si>
  <si>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</si>
  <si>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</si>
  <si>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</si>
  <si>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</si>
  <si>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</si>
  <si>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</si>
  <si>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</si>
  <si>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</si>
  <si>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</si>
  <si>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</si>
  <si>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</si>
  <si>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</si>
  <si>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</si>
  <si>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</si>
  <si>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</si>
  <si>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</si>
  <si>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</si>
  <si>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</si>
  <si>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</si>
  <si>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</si>
  <si>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</si>
  <si>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</si>
  <si>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</si>
  <si>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</si>
  <si>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</si>
  <si>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</si>
  <si>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</si>
  <si>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</si>
  <si>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</si>
  <si>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</si>
  <si>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</si>
  <si>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</si>
  <si>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</si>
  <si>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</si>
  <si>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</si>
  <si>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</si>
  <si>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</si>
  <si>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</si>
  <si>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</si>
  <si>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</si>
  <si>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</si>
  <si>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</si>
  <si>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</si>
  <si>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</si>
  <si>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</si>
  <si>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</si>
  <si>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</si>
  <si>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</si>
  <si>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</si>
  <si>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</si>
  <si>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</si>
  <si>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</si>
  <si>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</si>
  <si>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</si>
  <si>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</si>
  <si>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</si>
  <si>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</si>
  <si>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</si>
  <si>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</si>
  <si>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</si>
  <si>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</si>
  <si>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</si>
  <si>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</si>
  <si>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</si>
  <si>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</si>
  <si>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</si>
  <si>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</si>
  <si>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</si>
  <si>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</si>
  <si>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</si>
  <si>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</si>
  <si>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</si>
  <si>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</si>
  <si>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</si>
  <si>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</si>
  <si>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</si>
  <si>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</si>
  <si>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</si>
  <si>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</si>
  <si>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</si>
  <si>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</si>
  <si>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</si>
  <si>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</si>
  <si>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</si>
  <si>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</si>
  <si>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</si>
  <si>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</si>
  <si>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</si>
  <si>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</si>
  <si>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</si>
  <si>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</si>
  <si>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</si>
  <si>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</si>
  <si>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</si>
  <si>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</si>
  <si>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</si>
  <si>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</si>
  <si>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</si>
  <si>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</si>
  <si>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</si>
  <si>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</si>
  <si>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</si>
  <si>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</si>
  <si>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</si>
  <si>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</si>
  <si>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</si>
  <si>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</si>
  <si>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</si>
  <si>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</si>
  <si>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</si>
  <si>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</si>
  <si>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</si>
  <si>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</si>
  <si>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</si>
  <si>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</si>
  <si>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</si>
  <si>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</si>
  <si>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</si>
  <si>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</si>
  <si>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</si>
  <si>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</si>
  <si>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</si>
  <si>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</si>
  <si>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</si>
  <si>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</si>
  <si>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</si>
  <si>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</si>
  <si>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</si>
  <si>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</si>
  <si>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</si>
  <si>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</si>
  <si>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</si>
  <si>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</si>
  <si>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</si>
  <si>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</si>
  <si>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</si>
  <si>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</si>
  <si>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</si>
  <si>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</si>
  <si>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</si>
  <si>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</si>
  <si>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</si>
  <si>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</si>
  <si>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</si>
  <si>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</si>
  <si>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</si>
  <si>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</si>
  <si>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</si>
  <si>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</si>
  <si>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</si>
  <si>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</si>
  <si>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</si>
  <si>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</si>
  <si>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</si>
  <si>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</si>
  <si>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</si>
  <si>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</si>
  <si>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</si>
  <si>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</si>
  <si>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</si>
  <si>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</si>
  <si>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</si>
  <si>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</si>
  <si>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</si>
  <si>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</si>
  <si>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</si>
  <si>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</si>
  <si>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</si>
  <si>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</si>
  <si>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</si>
  <si>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</si>
  <si>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</si>
  <si>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</si>
  <si>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</si>
  <si>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</si>
  <si>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</si>
  <si>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</si>
  <si>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</si>
  <si>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</si>
  <si>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</si>
  <si>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</si>
  <si>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</si>
  <si>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</si>
  <si>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</si>
  <si>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</si>
  <si>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</si>
  <si>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</si>
  <si>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</si>
  <si>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</si>
  <si>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</si>
  <si>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</si>
  <si>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</si>
  <si>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</si>
  <si>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</si>
  <si>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</si>
  <si>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</si>
  <si>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</si>
  <si>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</si>
  <si>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</si>
  <si>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</si>
  <si>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</si>
  <si>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</si>
  <si>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</si>
  <si>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</si>
  <si>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</si>
  <si>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</si>
  <si>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</si>
  <si>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</si>
  <si>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</si>
  <si>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</si>
  <si>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</si>
  <si>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</si>
  <si>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</si>
  <si>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</si>
  <si>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</si>
  <si>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</si>
  <si>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</si>
  <si>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</si>
  <si>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</si>
  <si>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</si>
  <si>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</si>
  <si>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</si>
  <si>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</si>
  <si>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</si>
  <si>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</si>
  <si>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</si>
  <si>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</si>
  <si>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</si>
  <si>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</si>
  <si>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</si>
  <si>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</si>
  <si>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</si>
  <si>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</si>
  <si>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</si>
  <si>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</si>
  <si>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</si>
  <si>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</si>
  <si>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</si>
  <si>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</si>
  <si>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</si>
  <si>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</si>
  <si>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</si>
  <si>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</si>
  <si>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</si>
  <si>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</si>
  <si>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</si>
  <si>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</si>
  <si>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</si>
  <si>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</si>
  <si>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</si>
  <si>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</si>
  <si>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</si>
  <si>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</si>
  <si>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</si>
  <si>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</si>
  <si>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</si>
  <si>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</si>
  <si>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</si>
  <si>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</si>
  <si>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</si>
  <si>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</si>
  <si>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</si>
  <si>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</si>
  <si>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</si>
  <si>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</si>
  <si>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</si>
  <si>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</si>
  <si>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</si>
  <si>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</si>
  <si>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</si>
  <si>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</si>
  <si>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</si>
  <si>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</si>
  <si>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</si>
  <si>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</si>
  <si>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</si>
  <si>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</si>
  <si>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</si>
  <si>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</si>
  <si>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</si>
  <si>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</si>
  <si>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</si>
  <si>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</si>
  <si>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</si>
  <si>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</si>
  <si>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</si>
  <si>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</si>
  <si>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</si>
  <si>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</si>
  <si>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</si>
  <si>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</si>
  <si>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</si>
  <si>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</si>
  <si>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</si>
  <si>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</si>
  <si>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</si>
  <si>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</si>
  <si>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</si>
  <si>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</si>
  <si>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</si>
  <si>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</si>
  <si>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</si>
  <si>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</si>
  <si>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</si>
  <si>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</si>
  <si>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</si>
  <si>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</si>
  <si>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</si>
  <si>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</si>
  <si>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</si>
  <si>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</si>
  <si>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</si>
  <si>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</si>
  <si>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</si>
  <si>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</si>
  <si>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</si>
  <si>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</si>
  <si>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</si>
  <si>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</si>
  <si>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</si>
  <si>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</si>
  <si>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</si>
  <si>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</si>
  <si>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</si>
  <si>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</si>
  <si>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</si>
  <si>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</si>
  <si>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</si>
  <si>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</si>
  <si>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</si>
  <si>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</si>
  <si>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</si>
  <si>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</si>
  <si>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</si>
  <si>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</si>
  <si>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</si>
  <si>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</si>
  <si>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</si>
  <si>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</si>
  <si>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</si>
  <si>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</si>
  <si>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</si>
  <si>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</si>
  <si>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</si>
  <si>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</si>
  <si>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</si>
  <si>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</si>
  <si>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</si>
  <si>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</si>
  <si>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</si>
  <si>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</si>
  <si>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</si>
  <si>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</si>
  <si>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</si>
  <si>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</si>
  <si>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</si>
  <si>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</si>
  <si>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</si>
  <si>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</si>
  <si>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</si>
  <si>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</si>
  <si>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</si>
  <si>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</si>
  <si>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</si>
  <si>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</si>
  <si>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</si>
  <si>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</si>
  <si>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</si>
  <si>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</si>
  <si>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</si>
  <si>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</si>
  <si>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</si>
  <si>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</si>
  <si>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</si>
  <si>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</si>
  <si>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</si>
  <si>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</si>
  <si>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</si>
  <si>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</si>
  <si>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</si>
  <si>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</si>
  <si>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</si>
  <si>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</si>
  <si>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</si>
  <si>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</si>
  <si>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</si>
  <si>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</si>
  <si>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</si>
  <si>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</si>
  <si>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</si>
  <si>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</si>
  <si>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</si>
  <si>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</si>
  <si>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</si>
  <si>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</si>
  <si>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</si>
  <si>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</si>
  <si>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</si>
  <si>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</si>
  <si>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</si>
  <si>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</si>
  <si>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</si>
  <si>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</si>
  <si>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</si>
  <si>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</si>
  <si>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</si>
  <si>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</si>
  <si>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</si>
  <si>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</si>
  <si>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</si>
  <si>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</si>
  <si>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</si>
  <si>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</si>
  <si>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</si>
  <si>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</si>
  <si>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</si>
  <si>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</si>
  <si>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</si>
  <si>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</si>
  <si>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</si>
  <si>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</si>
  <si>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</si>
  <si>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</si>
  <si>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</si>
  <si>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</si>
  <si>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</si>
  <si>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</si>
  <si>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</si>
  <si>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</si>
  <si>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</si>
  <si>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</si>
  <si>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</si>
  <si>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</si>
  <si>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</si>
  <si>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</si>
  <si>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</si>
  <si>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</si>
  <si>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</si>
  <si>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</si>
  <si>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</si>
  <si>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</si>
  <si>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</si>
  <si>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</si>
  <si>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</si>
  <si>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</si>
  <si>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</si>
  <si>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</si>
  <si>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</si>
  <si>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</si>
  <si>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</si>
  <si>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</si>
  <si>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</si>
  <si>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</si>
  <si>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</si>
  <si>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</si>
  <si>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</si>
  <si>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</si>
  <si>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</si>
  <si>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</si>
  <si>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</si>
  <si>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</si>
  <si>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</si>
  <si>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</si>
  <si>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</si>
  <si>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</si>
  <si>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</si>
  <si>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</si>
  <si>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</si>
  <si>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</si>
  <si>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</si>
  <si>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</si>
  <si>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</si>
  <si>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</si>
  <si>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</si>
  <si>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</si>
  <si>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</si>
  <si>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</si>
  <si>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</si>
  <si>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</si>
  <si>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</si>
  <si>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</si>
  <si>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</si>
  <si>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</si>
  <si>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</si>
  <si>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</si>
  <si>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</si>
  <si>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</si>
  <si>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</si>
  <si>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</si>
  <si>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</si>
  <si>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</si>
  <si>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</si>
  <si>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</si>
  <si>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</si>
  <si>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</si>
  <si>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</si>
  <si>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</si>
  <si>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</si>
  <si>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</si>
  <si>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</si>
  <si>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</si>
  <si>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</si>
  <si>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</si>
  <si>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</si>
  <si>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</si>
  <si>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</si>
  <si>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</si>
  <si>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</si>
  <si>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</si>
  <si>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</si>
  <si>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</si>
  <si>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</si>
  <si>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</si>
  <si>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</si>
  <si>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</si>
  <si>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</si>
  <si>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</si>
  <si>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</si>
  <si>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</si>
  <si>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</si>
  <si>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</si>
  <si>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</si>
  <si>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</si>
  <si>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</si>
  <si>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</si>
  <si>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</si>
  <si>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</si>
  <si>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</si>
  <si>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</si>
  <si>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</si>
  <si>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</si>
  <si>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</si>
  <si>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</si>
  <si>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</si>
  <si>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</si>
  <si>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</si>
  <si>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</si>
  <si>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</si>
  <si>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</si>
  <si>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</si>
  <si>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</si>
  <si>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</si>
  <si>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</si>
  <si>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</si>
  <si>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</si>
  <si>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</si>
  <si>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</si>
  <si>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</si>
  <si>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</si>
  <si>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</si>
  <si>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</si>
  <si>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</si>
  <si>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</si>
  <si>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</si>
  <si>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</si>
  <si>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</si>
  <si>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</si>
  <si>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</si>
  <si>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</si>
  <si>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</si>
  <si>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</si>
  <si>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</si>
  <si>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</si>
  <si>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</si>
  <si>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</si>
  <si>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</si>
  <si>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</si>
  <si>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</si>
  <si>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</si>
  <si>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</si>
  <si>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</si>
  <si>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</si>
  <si>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</si>
  <si>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</si>
  <si>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</si>
  <si>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</si>
  <si>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</si>
  <si>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</si>
  <si>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</si>
  <si>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</si>
  <si>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</si>
  <si>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</si>
  <si>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</si>
  <si>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</si>
  <si>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</si>
  <si>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</si>
  <si>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</si>
  <si>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</si>
  <si>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</si>
  <si>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</si>
  <si>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</si>
  <si>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</si>
  <si>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</si>
  <si>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</si>
  <si>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</si>
  <si>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</si>
  <si>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</si>
  <si>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</si>
  <si>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</si>
  <si>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</si>
  <si>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</si>
  <si>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</si>
  <si>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</si>
  <si>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</si>
  <si>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</si>
  <si>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</si>
  <si>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</si>
  <si>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</si>
  <si>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</si>
  <si>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</si>
  <si>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</si>
  <si>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</si>
  <si>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</si>
  <si>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</si>
  <si>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</si>
  <si>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</si>
  <si>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</si>
  <si>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</si>
  <si>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</si>
  <si>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</si>
  <si>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</si>
  <si>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</si>
  <si>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</si>
  <si>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</si>
  <si>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</si>
  <si>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</si>
  <si>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</si>
  <si>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</si>
  <si>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</si>
  <si>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</si>
  <si>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</si>
  <si>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</si>
  <si>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</si>
  <si>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</si>
  <si>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</si>
  <si>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</si>
  <si>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</si>
  <si>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</si>
  <si>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</si>
  <si>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</si>
  <si>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</si>
  <si>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</si>
  <si>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</si>
  <si>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</si>
  <si>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</si>
  <si>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</si>
  <si>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</si>
  <si>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</si>
  <si>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</si>
  <si>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</si>
  <si>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</si>
  <si>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</si>
  <si>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</si>
  <si>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</si>
  <si>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</si>
  <si>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</si>
  <si>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</si>
  <si>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</si>
  <si>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</si>
  <si>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</si>
  <si>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</si>
  <si>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</si>
  <si>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</si>
  <si>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</si>
  <si>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</si>
  <si>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</si>
  <si>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</si>
  <si>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</si>
  <si>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</si>
  <si>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</si>
  <si>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</si>
  <si>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</si>
  <si>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</si>
  <si>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</si>
  <si>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</si>
  <si>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</si>
  <si>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</si>
  <si>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</si>
  <si>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</si>
  <si>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</si>
  <si>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</si>
  <si>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</si>
  <si>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</si>
  <si>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</si>
  <si>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</si>
  <si>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</si>
  <si>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</si>
  <si>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</si>
  <si>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</si>
  <si>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</si>
  <si>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</si>
  <si>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</si>
  <si>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</si>
  <si>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</si>
  <si>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</si>
  <si>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</si>
  <si>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</si>
  <si>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</si>
  <si>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</si>
  <si>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</si>
  <si>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</si>
  <si>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</si>
  <si>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</si>
  <si>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</si>
  <si>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</si>
  <si>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</si>
  <si>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</si>
  <si>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</si>
  <si>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</si>
  <si>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</si>
  <si>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</si>
  <si>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</si>
  <si>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</si>
  <si>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</si>
  <si>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</si>
  <si>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</si>
  <si>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</si>
  <si>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</si>
  <si>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</si>
  <si>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</si>
  <si>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</si>
  <si>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</si>
  <si>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</si>
  <si>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</si>
  <si>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</si>
  <si>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</si>
  <si>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</si>
  <si>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</si>
  <si>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</si>
  <si>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</si>
  <si>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</si>
  <si>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</si>
  <si>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</si>
  <si>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</si>
  <si>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</si>
  <si>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</si>
  <si>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</si>
  <si>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</si>
  <si>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</si>
  <si>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</si>
  <si>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</si>
  <si>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</si>
  <si>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</si>
  <si>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</si>
  <si>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</si>
  <si>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</si>
  <si>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</si>
  <si>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</si>
  <si>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</si>
  <si>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</si>
  <si>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</si>
  <si>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</si>
  <si>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</si>
  <si>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</si>
  <si>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</si>
  <si>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</si>
  <si>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</si>
  <si>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</si>
  <si>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</si>
  <si>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</si>
  <si>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</si>
  <si>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</si>
  <si>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</si>
  <si>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</si>
  <si>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</si>
  <si>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</si>
  <si>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</si>
  <si>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</si>
  <si>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</si>
  <si>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</si>
  <si>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</si>
  <si>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</si>
  <si>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</si>
  <si>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</si>
  <si>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</si>
  <si>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</si>
  <si>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</si>
  <si>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</si>
  <si>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</si>
  <si>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</si>
  <si>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</si>
  <si>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</si>
  <si>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</si>
  <si>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</si>
  <si>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</si>
  <si>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</si>
  <si>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</si>
  <si>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</si>
  <si>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</si>
  <si>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</si>
  <si>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</si>
  <si>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</si>
  <si>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</si>
  <si>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</si>
  <si>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</si>
  <si>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</si>
  <si>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</si>
  <si>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</si>
  <si>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</si>
  <si>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</si>
  <si>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</si>
  <si>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</si>
  <si>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</si>
  <si>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</si>
  <si>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</si>
  <si>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</si>
  <si>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</si>
  <si>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</si>
  <si>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</si>
  <si>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</si>
  <si>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</si>
  <si>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</si>
  <si>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</si>
  <si>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</si>
  <si>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</si>
  <si>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</si>
  <si>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</si>
  <si>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</si>
  <si>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</si>
  <si>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</si>
  <si>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</si>
  <si>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</si>
  <si>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</si>
  <si>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</si>
  <si>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</si>
  <si>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</si>
  <si>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</si>
  <si>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</si>
  <si>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</si>
  <si>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</si>
  <si>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</si>
  <si>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</si>
  <si>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</si>
  <si>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</si>
  <si>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</si>
  <si>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</si>
  <si>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</si>
  <si>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</si>
  <si>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</si>
  <si>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</si>
  <si>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</si>
  <si>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</si>
  <si>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</si>
  <si>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</si>
  <si>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</si>
  <si>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</si>
  <si>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</si>
  <si>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</si>
  <si>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</si>
  <si>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</si>
  <si>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</si>
  <si>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</si>
  <si>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</si>
  <si>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</si>
  <si>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</si>
  <si>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</si>
  <si>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</si>
  <si>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</si>
  <si>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</si>
  <si>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</si>
  <si>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</si>
  <si>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</si>
  <si>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</si>
  <si>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</si>
  <si>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</si>
  <si>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</si>
  <si>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</si>
  <si>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</si>
  <si>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</si>
  <si>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</si>
  <si>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</si>
  <si>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</si>
  <si>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</si>
  <si>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</si>
  <si>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</si>
  <si>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</si>
  <si>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</si>
  <si>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</si>
  <si>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</si>
  <si>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</si>
  <si>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</si>
  <si>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</si>
  <si>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</si>
  <si>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</si>
  <si>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</si>
  <si>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</si>
  <si>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</si>
  <si>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</si>
  <si>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</si>
  <si>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</si>
  <si>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</si>
  <si>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</si>
  <si>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</si>
  <si>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</si>
  <si>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</si>
  <si>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</si>
  <si>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</si>
  <si>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</si>
  <si>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</si>
  <si>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</si>
  <si>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</si>
  <si>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</si>
  <si>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</si>
  <si>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</si>
  <si>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</si>
  <si>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</si>
  <si>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</si>
  <si>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</si>
  <si>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</si>
  <si>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</si>
  <si>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</si>
  <si>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</si>
  <si>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</si>
  <si>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</si>
  <si>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</si>
  <si>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</si>
  <si>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</si>
  <si>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</si>
  <si>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</si>
  <si>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</si>
  <si>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</si>
  <si>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</si>
  <si>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</si>
  <si>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</si>
  <si>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</si>
  <si>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</si>
  <si>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</si>
  <si>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</si>
  <si>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</si>
  <si>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</si>
  <si>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</si>
  <si>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</si>
  <si>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</si>
  <si>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</si>
  <si>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</si>
  <si>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</si>
  <si>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</si>
  <si>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</si>
  <si>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</si>
  <si>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</si>
  <si>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</si>
  <si>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</si>
  <si>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</si>
  <si>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</si>
  <si>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</si>
  <si>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</si>
  <si>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</si>
  <si>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</si>
  <si>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</si>
  <si>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</si>
  <si>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</si>
  <si>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</si>
  <si>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</si>
  <si>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</si>
  <si>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</si>
  <si>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</si>
  <si>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</si>
  <si>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</si>
  <si>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</si>
  <si>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</si>
  <si>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</si>
  <si>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</si>
  <si>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</si>
  <si>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</si>
  <si>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</si>
  <si>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</si>
  <si>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</si>
  <si>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</si>
  <si>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</si>
  <si>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</si>
  <si>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</si>
  <si>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</si>
  <si>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</si>
  <si>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</si>
  <si>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</si>
  <si>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</si>
  <si>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</si>
  <si>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</si>
  <si>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</si>
  <si>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</si>
  <si>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</si>
  <si>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</si>
  <si>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</si>
  <si>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</si>
  <si>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</si>
  <si>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</si>
  <si>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</si>
  <si>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</si>
  <si>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</si>
  <si>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</si>
  <si>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</si>
  <si>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</si>
  <si>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</si>
  <si>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</si>
  <si>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</si>
  <si>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</si>
  <si>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</si>
  <si>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</si>
  <si>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</si>
  <si>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</si>
  <si>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</si>
  <si>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</si>
  <si>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</si>
  <si>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</si>
  <si>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</si>
  <si>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</si>
  <si>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</si>
  <si>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</si>
  <si>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</si>
  <si>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</si>
  <si>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</si>
  <si>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</si>
  <si>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</si>
  <si>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</si>
  <si>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</si>
  <si>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</si>
  <si>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</si>
  <si>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</si>
  <si>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</si>
  <si>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</si>
  <si>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</si>
  <si>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</si>
  <si>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</si>
  <si>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</si>
  <si>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</si>
  <si>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</si>
  <si>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</si>
  <si>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</si>
  <si>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</si>
  <si>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</si>
  <si>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</si>
  <si>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</si>
  <si>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</si>
  <si>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</si>
  <si>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</si>
  <si>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</si>
  <si>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</si>
  <si>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</si>
  <si>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</si>
  <si>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</si>
  <si>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</si>
  <si>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</si>
  <si>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</si>
  <si>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</si>
  <si>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</si>
  <si>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</si>
  <si>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</si>
  <si>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</si>
  <si>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</si>
  <si>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</si>
  <si>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</si>
  <si>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</si>
  <si>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</si>
  <si>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</si>
  <si>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</si>
  <si>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</si>
  <si>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</si>
  <si>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</si>
  <si>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</si>
  <si>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</si>
  <si>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</si>
  <si>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</si>
  <si>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</si>
  <si>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</si>
  <si>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</si>
  <si>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</si>
  <si>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</si>
  <si>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</si>
  <si>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</si>
  <si>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</si>
  <si>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</si>
  <si>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</si>
  <si>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</si>
  <si>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</si>
  <si>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</si>
  <si>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</si>
  <si>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</si>
  <si>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</si>
  <si>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</si>
  <si>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</si>
  <si>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</si>
  <si>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</si>
  <si>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</si>
  <si>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</si>
  <si>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</si>
  <si>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</si>
  <si>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</si>
  <si>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</si>
  <si>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</si>
  <si>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</si>
  <si>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</si>
  <si>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</si>
  <si>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</si>
  <si>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</si>
  <si>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</si>
  <si>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</si>
  <si>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</si>
  <si>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</si>
  <si>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</si>
  <si>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</si>
  <si>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</si>
  <si>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</si>
  <si>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</si>
  <si>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</si>
  <si>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</si>
  <si>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</si>
  <si>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</si>
  <si>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</si>
  <si>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</si>
  <si>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</si>
  <si>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</si>
  <si>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</si>
  <si>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</si>
  <si>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</si>
  <si>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</si>
  <si>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</si>
  <si>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</si>
  <si>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</si>
  <si>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</si>
  <si>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</si>
  <si>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</si>
  <si>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</si>
  <si>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</si>
  <si>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</si>
  <si>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</si>
  <si>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</si>
  <si>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</si>
  <si>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</si>
  <si>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</si>
  <si>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</si>
  <si>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</si>
  <si>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</si>
  <si>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</si>
  <si>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</si>
  <si>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</si>
  <si>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</si>
  <si>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</si>
  <si>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</si>
  <si>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</si>
  <si>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</si>
  <si>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</si>
  <si>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</si>
  <si>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</si>
  <si>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</si>
  <si>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</si>
  <si>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</si>
  <si>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</si>
  <si>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</si>
  <si>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</si>
  <si>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</si>
  <si>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</si>
  <si>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</si>
  <si>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</si>
  <si>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</si>
  <si>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</si>
  <si>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</si>
  <si>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</si>
  <si>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</si>
  <si>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</si>
  <si>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</si>
  <si>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</si>
  <si>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</si>
  <si>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</si>
  <si>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</si>
  <si>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</si>
  <si>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</si>
  <si>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</si>
  <si>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</si>
  <si>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</si>
  <si>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</si>
  <si>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</si>
  <si>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</si>
  <si>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</si>
  <si>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</si>
  <si>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</si>
  <si>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</si>
  <si>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</si>
  <si>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</si>
  <si>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</si>
  <si>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</si>
  <si>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</si>
  <si>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</si>
  <si>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</si>
  <si>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</si>
  <si>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</si>
  <si>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</si>
  <si>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</si>
  <si>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</si>
  <si>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</si>
  <si>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</si>
  <si>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</si>
  <si>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</si>
  <si>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</si>
  <si>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</si>
  <si>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</si>
  <si>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</si>
  <si>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</si>
  <si>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</si>
  <si>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</si>
  <si>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</si>
  <si>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</si>
  <si>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</si>
  <si>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</si>
  <si>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</si>
  <si>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</si>
  <si>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</si>
  <si>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</si>
  <si>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</si>
  <si>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</si>
  <si>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</si>
  <si>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</si>
  <si>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</si>
  <si>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</si>
  <si>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</si>
  <si>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</si>
  <si>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</si>
  <si>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</si>
  <si>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</si>
  <si>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</si>
  <si>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</si>
  <si>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</si>
  <si>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</si>
  <si>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</si>
  <si>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</si>
  <si>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</si>
  <si>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</si>
  <si>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</si>
  <si>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</si>
  <si>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</si>
  <si>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</si>
  <si>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</si>
  <si>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</si>
  <si>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</si>
  <si>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</si>
  <si>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</si>
  <si>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</si>
  <si>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</si>
  <si>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</si>
  <si>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</si>
  <si>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</si>
  <si>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</si>
  <si>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</si>
  <si>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</si>
  <si>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</si>
  <si>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</si>
  <si>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</si>
  <si>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</si>
  <si>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</si>
  <si>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</si>
  <si>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</si>
  <si>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</si>
  <si>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</si>
  <si>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</si>
  <si>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</si>
  <si>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</si>
  <si>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</si>
  <si>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</si>
  <si>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</si>
  <si>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</si>
  <si>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</si>
  <si>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</si>
  <si>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</si>
  <si>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</si>
  <si>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</si>
  <si>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</si>
  <si>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</si>
  <si>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</si>
  <si>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</si>
  <si>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</si>
  <si>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</si>
  <si>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</si>
  <si>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</si>
  <si>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</si>
  <si>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</si>
  <si>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</si>
  <si>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</si>
  <si>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</si>
  <si>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</si>
  <si>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</si>
  <si>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</si>
  <si>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</si>
  <si>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</si>
  <si>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</si>
  <si>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</si>
  <si>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</si>
  <si>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</si>
  <si>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</si>
  <si>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</si>
  <si>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</si>
  <si>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</si>
  <si>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</si>
  <si>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</si>
  <si>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</si>
  <si>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</si>
  <si>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</si>
  <si>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</si>
  <si>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</si>
  <si>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</si>
  <si>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</si>
  <si>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</si>
  <si>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</si>
  <si>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</si>
  <si>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</si>
  <si>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</si>
  <si>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</si>
  <si>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</si>
  <si>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</si>
  <si>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</si>
  <si>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</si>
  <si>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</si>
  <si>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</si>
  <si>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</si>
  <si>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</si>
  <si>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</si>
  <si>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</si>
  <si>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</si>
  <si>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</si>
  <si>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</si>
  <si>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</si>
  <si>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</si>
  <si>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</si>
  <si>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</si>
  <si>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</si>
  <si>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</si>
  <si>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</si>
  <si>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</si>
  <si>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</si>
  <si>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</si>
  <si>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</si>
  <si>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</si>
  <si>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</si>
  <si>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</si>
  <si>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</si>
  <si>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</si>
  <si>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</si>
  <si>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</si>
  <si>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</si>
  <si>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</si>
  <si>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</si>
  <si>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</si>
  <si>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</si>
  <si>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</si>
  <si>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</si>
  <si>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</si>
  <si>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</si>
  <si>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</si>
  <si>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</si>
  <si>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</si>
  <si>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</si>
  <si>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</si>
  <si>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</si>
  <si>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</si>
  <si>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</si>
  <si>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</si>
  <si>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</si>
  <si>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</si>
  <si>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</si>
  <si>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</si>
  <si>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</si>
  <si>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</si>
  <si>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</si>
  <si>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</si>
  <si>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</si>
  <si>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</si>
  <si>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</si>
  <si>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</si>
  <si>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</si>
  <si>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</si>
  <si>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</si>
  <si>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</si>
  <si>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</si>
  <si>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</si>
  <si>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</si>
  <si>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</si>
  <si>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</si>
  <si>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</si>
  <si>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</si>
  <si>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</si>
  <si>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</si>
  <si>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</si>
  <si>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</si>
  <si>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</si>
  <si>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</si>
  <si>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</si>
  <si>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</si>
  <si>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</si>
  <si>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</si>
  <si>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</si>
  <si>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</si>
  <si>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</si>
  <si>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</si>
  <si>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</si>
  <si>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</si>
  <si>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</si>
  <si>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</si>
  <si>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</si>
  <si>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</si>
  <si>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</si>
  <si>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</si>
  <si>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</si>
  <si>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</si>
  <si>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</si>
  <si>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</si>
  <si>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</si>
  <si>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</si>
  <si>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</si>
  <si>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</si>
  <si>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</si>
  <si>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</si>
  <si>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</si>
  <si>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</si>
  <si>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</si>
  <si>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</si>
  <si>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</si>
  <si>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</si>
  <si>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</si>
  <si>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</si>
  <si>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</si>
  <si>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</si>
  <si>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</si>
  <si>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</si>
  <si>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</si>
  <si>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</si>
  <si>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</si>
  <si>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</si>
  <si>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</si>
  <si>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</si>
  <si>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</si>
  <si>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</si>
  <si>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</si>
  <si>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</si>
  <si>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</si>
  <si>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</si>
  <si>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</si>
  <si>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</si>
  <si>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</si>
  <si>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</si>
  <si>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</si>
  <si>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</si>
  <si>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</si>
  <si>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</si>
  <si>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</si>
  <si>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</si>
  <si>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</si>
  <si>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</si>
  <si>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</si>
  <si>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</si>
  <si>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</si>
  <si>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</si>
  <si>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</si>
  <si>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</si>
  <si>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</si>
  <si>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</si>
  <si>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</si>
  <si>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</si>
  <si>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</si>
  <si>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</si>
  <si>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</si>
  <si>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</si>
  <si>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</si>
  <si>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</si>
  <si>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</si>
  <si>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</si>
  <si>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</si>
  <si>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</si>
  <si>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</si>
  <si>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</si>
  <si>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</si>
  <si>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</si>
  <si>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</si>
  <si>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</si>
  <si>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</si>
  <si>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</si>
  <si>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</si>
  <si>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</si>
  <si>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</si>
  <si>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</si>
  <si>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</si>
  <si>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</si>
  <si>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</si>
  <si>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</si>
  <si>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</si>
  <si>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</si>
  <si>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</si>
  <si>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</si>
  <si>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</si>
  <si>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</si>
  <si>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</si>
  <si>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</si>
  <si>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</si>
  <si>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</si>
  <si>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</si>
  <si>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</si>
  <si>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</si>
  <si>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</si>
  <si>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</si>
  <si>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</si>
  <si>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</si>
  <si>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</si>
  <si>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</si>
  <si>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</si>
  <si>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</si>
  <si>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</si>
  <si>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</si>
  <si>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</si>
  <si>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</si>
  <si>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</si>
  <si>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</si>
  <si>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</si>
  <si>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</si>
  <si>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</si>
  <si>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</si>
  <si>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</si>
  <si>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</si>
  <si>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</si>
  <si>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</si>
  <si>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</si>
  <si>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</si>
  <si>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</si>
  <si>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</si>
  <si>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</si>
  <si>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</si>
  <si>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</si>
  <si>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</si>
  <si>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</si>
  <si>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</si>
  <si>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</si>
  <si>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</si>
  <si>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</si>
  <si>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</si>
  <si>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</si>
  <si>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</si>
  <si>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</si>
  <si>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</si>
  <si>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</si>
  <si>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</si>
  <si>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</si>
  <si>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</si>
  <si>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</si>
  <si>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</si>
  <si>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</si>
  <si>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</si>
  <si>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</si>
  <si>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</si>
  <si>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</si>
  <si>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</si>
  <si>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</si>
  <si>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</si>
  <si>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</si>
  <si>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</si>
  <si>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</si>
  <si>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</si>
  <si>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</si>
  <si>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</si>
  <si>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</si>
  <si>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</si>
  <si>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</si>
  <si>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</si>
  <si>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</si>
  <si>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</si>
  <si>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</si>
  <si>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</si>
  <si>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</si>
  <si>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</si>
  <si>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</si>
  <si>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</si>
  <si>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</si>
  <si>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</si>
  <si>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</si>
  <si>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</si>
  <si>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</si>
  <si>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</si>
  <si>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</si>
  <si>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</si>
  <si>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</si>
  <si>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</si>
  <si>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</si>
  <si>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</si>
  <si>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</si>
  <si>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</si>
  <si>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</si>
  <si>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</si>
  <si>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</si>
  <si>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</si>
  <si>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</si>
  <si>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</si>
  <si>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</si>
  <si>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</si>
  <si>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</si>
  <si>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</si>
  <si>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</si>
  <si>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</si>
  <si>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</si>
  <si>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</si>
  <si>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</si>
  <si>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</si>
  <si>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</si>
  <si>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</si>
  <si>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</si>
  <si>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</si>
  <si>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</si>
  <si>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</si>
  <si>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</si>
  <si>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</si>
  <si>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</si>
  <si>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</si>
  <si>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</si>
  <si>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</si>
  <si>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</si>
  <si>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</si>
  <si>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</si>
  <si>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</si>
  <si>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</si>
  <si>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</si>
  <si>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</si>
  <si>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</si>
  <si>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</si>
  <si>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</si>
  <si>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</si>
  <si>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</si>
  <si>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</si>
  <si>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</si>
  <si>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</si>
  <si>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</si>
  <si>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</si>
  <si>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</si>
  <si>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</si>
  <si>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</si>
  <si>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</si>
  <si>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</si>
  <si>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</si>
  <si>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</si>
  <si>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</si>
  <si>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</si>
  <si>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</si>
  <si>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</si>
  <si>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</si>
  <si>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</si>
  <si>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</si>
  <si>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</si>
  <si>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</si>
  <si>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</si>
  <si>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</si>
  <si>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</si>
  <si>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</si>
  <si>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</si>
  <si>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</si>
  <si>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</si>
  <si>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</si>
  <si>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</si>
  <si>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</si>
  <si>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</si>
  <si>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</si>
  <si>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</si>
  <si>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</si>
  <si>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</si>
  <si>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</si>
  <si>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</si>
  <si>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</si>
  <si>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</si>
  <si>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</si>
  <si>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</si>
  <si>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</si>
  <si>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</si>
  <si>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</si>
  <si>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</si>
  <si>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</si>
  <si>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</si>
  <si>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</si>
  <si>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</si>
  <si>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</si>
  <si>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</si>
  <si>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</si>
  <si>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</si>
  <si>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</si>
  <si>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</si>
  <si>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</si>
  <si>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</si>
  <si>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</si>
  <si>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</si>
  <si>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</si>
  <si>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</si>
  <si>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</si>
  <si>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</si>
  <si>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</si>
  <si>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</si>
  <si>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</si>
  <si>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</si>
  <si>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</si>
  <si>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</si>
  <si>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</si>
  <si>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</si>
  <si>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</si>
  <si>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</si>
  <si>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</si>
  <si>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</si>
  <si>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</si>
  <si>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</si>
  <si>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</si>
  <si>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</si>
  <si>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</si>
  <si>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</si>
  <si>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</si>
  <si>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</si>
  <si>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</si>
  <si>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</si>
  <si>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</si>
  <si>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</si>
  <si>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</si>
  <si>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</si>
  <si>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</si>
  <si>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</si>
  <si>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</si>
  <si>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</si>
  <si>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</si>
  <si>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</si>
  <si>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</si>
  <si>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</si>
  <si>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</si>
  <si>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</si>
  <si>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</si>
  <si>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</si>
  <si>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</si>
  <si>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</si>
  <si>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</si>
  <si>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</si>
  <si>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</si>
  <si>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</si>
  <si>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</si>
  <si>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</si>
  <si>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</si>
  <si>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</si>
  <si>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</si>
  <si>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</si>
  <si>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</si>
  <si>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</si>
  <si>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</si>
  <si>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</si>
  <si>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</si>
  <si>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</si>
  <si>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</si>
  <si>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</si>
  <si>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</si>
  <si>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</si>
  <si>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</si>
  <si>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</si>
  <si>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</si>
  <si>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</si>
  <si>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</si>
  <si>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</si>
  <si>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</si>
  <si>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</si>
  <si>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</si>
  <si>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</si>
  <si>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</si>
  <si>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</si>
  <si>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</si>
  <si>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</si>
  <si>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</si>
  <si>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</si>
  <si>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</si>
  <si>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</si>
  <si>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</si>
  <si>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</si>
  <si>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</si>
  <si>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</si>
  <si>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</si>
  <si>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</si>
  <si>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</si>
  <si>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</si>
  <si>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</si>
  <si>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</si>
  <si>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</si>
  <si>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</si>
  <si>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</si>
  <si>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</si>
  <si>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</si>
  <si>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</si>
  <si>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</si>
  <si>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</si>
  <si>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</si>
  <si>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</si>
  <si>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</si>
  <si>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</si>
  <si>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</si>
  <si>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</si>
  <si>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</si>
  <si>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</si>
  <si>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</si>
  <si>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</si>
  <si>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</si>
  <si>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</si>
  <si>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</si>
  <si>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</si>
  <si>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</si>
  <si>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</si>
  <si>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</si>
  <si>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</si>
  <si>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</si>
  <si>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</si>
  <si>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</si>
  <si>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</si>
  <si>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</si>
  <si>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</si>
  <si>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</si>
  <si>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</si>
  <si>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</si>
  <si>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</si>
  <si>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</si>
  <si>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</si>
  <si>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</si>
  <si>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</si>
  <si>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</si>
  <si>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</si>
  <si>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</si>
  <si>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</si>
  <si>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</si>
  <si>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</si>
  <si>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</si>
  <si>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</si>
  <si>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</si>
  <si>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</si>
  <si>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</si>
  <si>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</si>
  <si>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</si>
  <si>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</si>
  <si>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</si>
  <si>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</si>
  <si>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</si>
  <si>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</si>
  <si>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</si>
  <si>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</si>
  <si>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</si>
  <si>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</si>
  <si>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</si>
  <si>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</si>
  <si>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</si>
  <si>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</si>
  <si>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</si>
  <si>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</si>
  <si>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</si>
  <si>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</si>
  <si>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</si>
  <si>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</si>
  <si>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</si>
  <si>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</si>
  <si>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</si>
  <si>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</si>
  <si>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</si>
  <si>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</si>
  <si>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</si>
  <si>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</si>
  <si>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</si>
  <si>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</si>
  <si>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</si>
  <si>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</si>
  <si>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</si>
  <si>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</si>
  <si>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</si>
  <si>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</si>
  <si>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</si>
  <si>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</si>
  <si>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</si>
  <si>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</si>
  <si>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</si>
  <si>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</si>
  <si>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</si>
  <si>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</si>
  <si>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</si>
  <si>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</si>
  <si>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</si>
  <si>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</si>
  <si>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</si>
  <si>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</si>
  <si>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</si>
  <si>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</si>
  <si>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</si>
  <si>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</si>
  <si>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</si>
  <si>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</si>
  <si>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</si>
  <si>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</si>
  <si>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</si>
  <si>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</si>
  <si>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</si>
  <si>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</si>
  <si>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</si>
  <si>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</si>
  <si>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</si>
  <si>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</si>
  <si>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</si>
  <si>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</si>
  <si>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</si>
  <si>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</si>
  <si>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</si>
  <si>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</si>
  <si>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</si>
  <si>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</si>
  <si>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</si>
  <si>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</si>
  <si>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</si>
  <si>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</si>
  <si>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</si>
  <si>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</si>
  <si>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</si>
  <si>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</si>
  <si>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</si>
  <si>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</si>
  <si>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</si>
  <si>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</si>
  <si>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</si>
  <si>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</si>
  <si>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</si>
  <si>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</si>
  <si>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</si>
  <si>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</si>
  <si>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</si>
  <si>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</si>
  <si>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</si>
  <si>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</si>
  <si>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</si>
  <si>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</si>
  <si>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</si>
  <si>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</si>
  <si>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</si>
  <si>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</si>
  <si>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</si>
  <si>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</si>
  <si>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</si>
  <si>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</si>
  <si>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</si>
  <si>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</si>
  <si>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</si>
  <si>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</si>
  <si>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</si>
  <si>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</si>
  <si>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</si>
  <si>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</si>
  <si>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</si>
  <si>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</si>
  <si>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</si>
  <si>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</si>
  <si>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</si>
  <si>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</si>
  <si>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</si>
  <si>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</si>
  <si>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</si>
  <si>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</si>
  <si>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</si>
  <si>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</si>
  <si>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</si>
  <si>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</si>
  <si>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</si>
  <si>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</si>
  <si>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</si>
  <si>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</si>
  <si>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</si>
  <si>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</si>
  <si>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</si>
  <si>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</si>
  <si>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</si>
  <si>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</si>
  <si>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</si>
  <si>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</si>
  <si>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</si>
  <si>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</si>
  <si>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</si>
  <si>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</si>
  <si>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</si>
  <si>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</si>
  <si>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</si>
  <si>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</si>
  <si>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</si>
  <si>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</si>
  <si>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</si>
  <si>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</si>
  <si>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</si>
  <si>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</si>
  <si>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</si>
  <si>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</si>
  <si>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</si>
  <si>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</si>
  <si>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</si>
  <si>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</si>
  <si>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</si>
  <si>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</si>
  <si>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</si>
  <si>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</si>
  <si>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</si>
  <si>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</si>
  <si>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</si>
  <si>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</si>
  <si>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</si>
  <si>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</si>
  <si>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</si>
  <si>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</si>
  <si>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</si>
  <si>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</si>
  <si>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</si>
  <si>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</si>
  <si>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</si>
  <si>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</si>
  <si>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</si>
  <si>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</si>
  <si>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</si>
  <si>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</si>
  <si>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</si>
  <si>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</si>
  <si>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</si>
  <si>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</si>
  <si>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</si>
  <si>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</si>
  <si>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</si>
  <si>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</si>
  <si>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</si>
  <si>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</si>
  <si>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</si>
  <si>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</si>
  <si>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</si>
  <si>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</si>
  <si>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</si>
  <si>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</si>
  <si>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</si>
  <si>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</si>
  <si>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</si>
  <si>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</si>
  <si>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</si>
  <si>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</si>
  <si>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</si>
  <si>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</si>
  <si>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</si>
  <si>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</si>
  <si>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</si>
  <si>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</si>
  <si>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</si>
  <si>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</si>
  <si>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</si>
  <si>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</si>
  <si>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</si>
  <si>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</si>
  <si>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</si>
  <si>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</si>
  <si>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</si>
  <si>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</si>
  <si>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</si>
  <si>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</si>
  <si>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</si>
  <si>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</si>
  <si>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</si>
  <si>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</si>
  <si>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</si>
  <si>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</si>
  <si>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</si>
  <si>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</si>
  <si>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</si>
  <si>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</si>
  <si>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</si>
  <si>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</si>
  <si>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</si>
  <si>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</si>
  <si>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</si>
  <si>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</si>
  <si>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</si>
  <si>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</si>
  <si>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</si>
  <si>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</si>
  <si>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</si>
  <si>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</si>
  <si>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</si>
  <si>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</si>
  <si>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</si>
  <si>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</si>
  <si>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</si>
  <si>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</si>
  <si>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</si>
  <si>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</si>
  <si>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</si>
  <si>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</si>
  <si>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</si>
  <si>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</si>
  <si>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</si>
  <si>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</si>
  <si>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</si>
  <si>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</si>
  <si>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</si>
  <si>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</si>
  <si>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</si>
  <si>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</si>
  <si>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</si>
  <si>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</si>
  <si>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</si>
  <si>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</si>
  <si>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</si>
  <si>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</si>
  <si>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</si>
  <si>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</si>
  <si>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</si>
  <si>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</si>
  <si>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</si>
  <si>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</si>
  <si>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</si>
  <si>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</si>
  <si>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</si>
  <si>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</si>
  <si>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</si>
  <si>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</si>
  <si>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</si>
  <si>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</si>
  <si>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</si>
  <si>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</si>
  <si>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</si>
  <si>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</si>
  <si>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</si>
  <si>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</si>
  <si>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</si>
  <si>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</si>
  <si>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</si>
  <si>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</si>
  <si>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</si>
  <si>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</si>
  <si>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</si>
  <si>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</si>
  <si>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</si>
  <si>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</si>
  <si>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</si>
  <si>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</si>
  <si>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</si>
  <si>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</si>
  <si>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</si>
  <si>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</si>
  <si>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</si>
  <si>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</si>
  <si>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</si>
  <si>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</si>
  <si>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</si>
  <si>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</si>
  <si>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</si>
  <si>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</si>
  <si>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</si>
  <si>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</si>
  <si>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</si>
  <si>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</si>
  <si>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</si>
  <si>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</si>
  <si>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</si>
  <si>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</si>
  <si>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</si>
  <si>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</si>
  <si>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</si>
  <si>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</si>
  <si>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</si>
  <si>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</si>
  <si>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</si>
  <si>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</si>
  <si>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</si>
  <si>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</si>
  <si>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</si>
  <si>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</si>
  <si>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</si>
  <si>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</si>
  <si>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</si>
  <si>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</si>
  <si>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</si>
  <si>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</si>
  <si>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</si>
  <si>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</si>
  <si>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</si>
  <si>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</si>
  <si>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</si>
  <si>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</si>
  <si>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</si>
  <si>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</si>
  <si>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</si>
  <si>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</si>
  <si>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</si>
  <si>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</si>
  <si>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</si>
  <si>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</si>
  <si>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</si>
  <si>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</si>
  <si>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</si>
  <si>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</si>
  <si>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</si>
  <si>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</si>
  <si>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</si>
  <si>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</si>
  <si>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</si>
  <si>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</si>
  <si>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</si>
  <si>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</si>
  <si>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</si>
  <si>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</si>
  <si>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</si>
  <si>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</si>
  <si>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</si>
  <si>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</si>
  <si>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</si>
  <si>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</si>
  <si>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</si>
  <si>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</si>
  <si>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</si>
  <si>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</si>
  <si>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</si>
  <si>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</si>
  <si>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</si>
  <si>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</si>
  <si>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</si>
  <si>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</si>
  <si>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</si>
  <si>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</si>
  <si>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</si>
  <si>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</si>
  <si>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</si>
  <si>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</si>
  <si>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</si>
  <si>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</si>
  <si>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</si>
  <si>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</si>
  <si>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</si>
  <si>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</si>
  <si>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</si>
  <si>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</si>
  <si>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</si>
  <si>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</si>
  <si>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</si>
  <si>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</si>
  <si>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</si>
  <si>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</si>
  <si>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</si>
  <si>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</si>
  <si>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</si>
  <si>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</si>
  <si>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</si>
  <si>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</si>
  <si>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</si>
  <si>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</si>
  <si>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</si>
  <si>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</si>
  <si>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</si>
  <si>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</si>
  <si>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</si>
  <si>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</si>
  <si>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</si>
  <si>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</si>
  <si>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</si>
  <si>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</si>
  <si>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</si>
  <si>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</si>
  <si>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</si>
  <si>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</si>
  <si>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</si>
  <si>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</si>
  <si>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</si>
  <si>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</si>
  <si>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</si>
  <si>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</si>
  <si>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</si>
  <si>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</si>
  <si>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</si>
  <si>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</si>
  <si>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</si>
  <si>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</si>
  <si>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</si>
  <si>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</si>
  <si>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</si>
  <si>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</si>
  <si>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</si>
  <si>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</si>
  <si>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</si>
  <si>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</si>
  <si>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</si>
  <si>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</si>
  <si>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</si>
  <si>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</si>
  <si>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</si>
  <si>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</si>
  <si>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</si>
  <si>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</si>
  <si>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</si>
  <si>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</si>
  <si>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</si>
  <si>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</si>
  <si>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</si>
  <si>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</si>
  <si>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</si>
  <si>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</si>
  <si>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</si>
  <si>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</si>
  <si>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</si>
  <si>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</si>
  <si>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</si>
  <si>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</si>
  <si>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</si>
  <si>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</si>
  <si>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</si>
  <si>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</si>
  <si>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</si>
  <si>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</si>
  <si>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</si>
  <si>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</si>
  <si>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</si>
  <si>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</si>
  <si>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</si>
  <si>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</si>
  <si>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</si>
  <si>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</si>
  <si>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</si>
  <si>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</si>
  <si>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</si>
  <si>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</si>
  <si>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</si>
  <si>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</si>
  <si>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</si>
  <si>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</si>
  <si>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</si>
  <si>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</si>
  <si>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</si>
  <si>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</si>
  <si>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</si>
  <si>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</si>
  <si>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</si>
  <si>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</si>
  <si>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</si>
  <si>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</si>
  <si>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</si>
  <si>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</si>
  <si>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</si>
  <si>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</si>
  <si>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</si>
  <si>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</si>
  <si>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</si>
  <si>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</si>
  <si>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</si>
  <si>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</si>
  <si>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</si>
  <si>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</si>
  <si>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</si>
  <si>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</si>
  <si>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</si>
  <si>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</si>
  <si>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</si>
  <si>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</si>
  <si>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</si>
  <si>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</si>
  <si>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</si>
  <si>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</si>
  <si>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</si>
  <si>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</si>
  <si>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</si>
  <si>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</si>
  <si>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</si>
  <si>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</si>
  <si>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</si>
  <si>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</si>
  <si>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</si>
  <si>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</si>
  <si>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</si>
  <si>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</si>
  <si>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</si>
  <si>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</si>
  <si>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</si>
  <si>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</si>
  <si>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</si>
  <si>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</si>
  <si>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</si>
  <si>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</si>
  <si>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</si>
  <si>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</si>
  <si>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</si>
  <si>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</si>
  <si>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</si>
  <si>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</si>
  <si>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</si>
  <si>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</si>
  <si>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</si>
  <si>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</si>
  <si>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</si>
  <si>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</si>
  <si>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</si>
  <si>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</si>
  <si>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</si>
  <si>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</si>
  <si>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</si>
  <si>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</si>
  <si>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</si>
  <si>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</si>
  <si>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</si>
  <si>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</si>
  <si>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</si>
  <si>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</si>
  <si>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</si>
  <si>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</si>
  <si>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</si>
  <si>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</si>
  <si>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</si>
  <si>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</si>
  <si>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</si>
  <si>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</si>
  <si>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</si>
  <si>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</si>
  <si>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</si>
  <si>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</si>
  <si>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</si>
  <si>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</si>
  <si>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</si>
  <si>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</si>
  <si>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</si>
  <si>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</si>
  <si>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</si>
  <si>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</si>
  <si>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</si>
  <si>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</si>
  <si>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</si>
  <si>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</si>
  <si>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</si>
  <si>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</si>
  <si>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</si>
  <si>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</si>
  <si>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</si>
  <si>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</si>
  <si>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</si>
  <si>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</si>
  <si>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</si>
  <si>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</si>
  <si>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</si>
  <si>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</si>
  <si>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</si>
  <si>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</si>
  <si>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</si>
  <si>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</si>
  <si>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</si>
  <si>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</si>
  <si>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</si>
  <si>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</si>
  <si>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</si>
  <si>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</si>
  <si>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</si>
  <si>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</si>
  <si>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</si>
  <si>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</si>
  <si>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</si>
  <si>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</si>
  <si>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</si>
  <si>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</si>
  <si>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</si>
  <si>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</si>
  <si>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</si>
  <si>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</si>
  <si>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</si>
  <si>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</si>
  <si>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</si>
  <si>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</si>
  <si>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</si>
  <si>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</si>
  <si>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</si>
  <si>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</si>
  <si>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</si>
  <si>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</si>
  <si>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</si>
  <si>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</si>
  <si>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</si>
  <si>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</si>
  <si>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</si>
  <si>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</si>
  <si>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</si>
  <si>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</si>
  <si>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</si>
  <si>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</si>
  <si>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</si>
  <si>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</si>
  <si>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</si>
  <si>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</si>
  <si>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</si>
  <si>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</si>
  <si>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</si>
  <si>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</si>
  <si>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</si>
  <si>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</si>
  <si>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</si>
  <si>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</si>
  <si>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</si>
  <si>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</si>
  <si>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</si>
  <si>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</si>
  <si>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</si>
  <si>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</si>
  <si>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</si>
  <si>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</si>
  <si>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</si>
  <si>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</si>
  <si>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</si>
  <si>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</si>
  <si>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</si>
  <si>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</si>
  <si>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</si>
  <si>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</si>
  <si>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</si>
  <si>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</si>
  <si>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</si>
  <si>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</si>
  <si>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</si>
  <si>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</si>
  <si>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</si>
  <si>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</si>
  <si>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</si>
  <si>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</si>
  <si>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</si>
  <si>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</si>
  <si>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</si>
  <si>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</si>
  <si>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</si>
  <si>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</si>
  <si>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</si>
  <si>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</si>
  <si>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</si>
  <si>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</si>
  <si>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</si>
  <si>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</si>
  <si>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</si>
  <si>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</si>
  <si>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</si>
  <si>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</si>
  <si>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</si>
  <si>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</si>
  <si>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</si>
  <si>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</si>
  <si>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</si>
  <si>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</si>
  <si>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</si>
  <si>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</si>
  <si>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</si>
  <si>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</si>
  <si>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</si>
  <si>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</si>
  <si>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</si>
  <si>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</si>
  <si>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</si>
  <si>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</si>
  <si>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</si>
  <si>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</si>
  <si>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</si>
  <si>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</si>
  <si>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</si>
  <si>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</si>
  <si>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</si>
  <si>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</si>
  <si>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</si>
  <si>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</si>
  <si>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</si>
  <si>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</si>
  <si>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</si>
  <si>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</si>
  <si>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</si>
  <si>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</si>
  <si>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</si>
  <si>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</si>
  <si>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</si>
  <si>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</si>
  <si>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</si>
  <si>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</si>
  <si>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</si>
  <si>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</si>
  <si>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</si>
  <si>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</si>
  <si>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</si>
  <si>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</si>
  <si>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</si>
  <si>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</si>
  <si>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</si>
  <si>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</si>
  <si>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</si>
  <si>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</si>
  <si>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</si>
  <si>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</si>
  <si>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</si>
  <si>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</si>
  <si>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</si>
  <si>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</si>
  <si>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</si>
  <si>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</si>
  <si>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</si>
  <si>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</si>
  <si>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</si>
  <si>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</si>
  <si>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</si>
  <si>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</si>
  <si>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</si>
  <si>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</si>
  <si>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</si>
  <si>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</si>
  <si>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</si>
  <si>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</si>
  <si>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</si>
  <si>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</si>
  <si>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</si>
  <si>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</si>
  <si>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</si>
  <si>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</si>
  <si>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</si>
  <si>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</si>
  <si>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</si>
  <si>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</si>
  <si>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</si>
  <si>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</si>
  <si>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</si>
  <si>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</si>
  <si>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</si>
  <si>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</si>
  <si>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</si>
  <si>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</si>
  <si>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</si>
  <si>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</si>
  <si>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</si>
  <si>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</si>
  <si>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</si>
  <si>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</si>
  <si>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</si>
  <si>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</si>
  <si>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</si>
  <si>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</si>
  <si>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</si>
  <si>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</si>
  <si>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</si>
  <si>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</si>
  <si>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</si>
  <si>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</si>
  <si>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</si>
  <si>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</si>
  <si>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</si>
  <si>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</si>
  <si>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</si>
  <si>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</si>
  <si>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</si>
  <si>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</si>
  <si>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</si>
  <si>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</si>
  <si>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</si>
  <si>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</si>
  <si>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</si>
  <si>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</si>
  <si>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</si>
  <si>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</si>
  <si>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</si>
  <si>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</si>
  <si>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</si>
  <si>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</si>
  <si>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</si>
  <si>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</si>
  <si>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</si>
  <si>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</si>
  <si>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</si>
  <si>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</si>
  <si>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</si>
  <si>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</si>
  <si>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</si>
  <si>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</si>
  <si>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</si>
  <si>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</si>
  <si>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</si>
  <si>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</si>
  <si>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</si>
  <si>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</si>
  <si>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</si>
  <si>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</si>
  <si>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</si>
  <si>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</si>
  <si>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</si>
  <si>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</si>
  <si>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</si>
  <si>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</si>
  <si>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</si>
  <si>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</si>
  <si>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</si>
  <si>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</si>
  <si>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</si>
  <si>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</si>
  <si>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</si>
  <si>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</si>
  <si>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</si>
  <si>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</si>
  <si>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</si>
  <si>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</si>
  <si>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</si>
  <si>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</si>
  <si>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</si>
  <si>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</si>
  <si>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</si>
  <si>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</si>
  <si>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</si>
  <si>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</si>
  <si>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</si>
  <si>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</si>
  <si>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</si>
  <si>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</si>
  <si>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</si>
  <si>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</si>
  <si>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</si>
  <si>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</si>
  <si>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</si>
  <si>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</si>
  <si>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</si>
  <si>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</si>
  <si>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</si>
  <si>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</si>
  <si>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</si>
  <si>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</si>
  <si>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</si>
  <si>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</si>
  <si>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</si>
  <si>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</si>
  <si>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</si>
  <si>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</si>
  <si>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</si>
  <si>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</si>
  <si>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</si>
  <si>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</si>
  <si>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</si>
  <si>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</si>
  <si>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</si>
  <si>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</si>
  <si>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</si>
  <si>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</si>
  <si>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</si>
  <si>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</si>
  <si>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</si>
  <si>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</si>
  <si>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</si>
  <si>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</si>
  <si>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</si>
  <si>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</si>
  <si>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</si>
  <si>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</si>
  <si>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</si>
  <si>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</si>
  <si>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</si>
  <si>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</si>
  <si>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</si>
  <si>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</si>
  <si>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</si>
  <si>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</si>
  <si>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</si>
  <si>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</si>
  <si>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</si>
  <si>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</si>
  <si>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</si>
  <si>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</si>
  <si>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</si>
  <si>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</si>
  <si>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</si>
  <si>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</si>
  <si>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</si>
  <si>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</si>
  <si>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</si>
  <si>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</si>
  <si>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</si>
  <si>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</si>
  <si>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</si>
  <si>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</si>
  <si>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</si>
  <si>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</si>
  <si>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</si>
  <si>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</si>
  <si>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</si>
  <si>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</si>
  <si>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</si>
  <si>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</si>
  <si>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</si>
  <si>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</si>
  <si>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</si>
  <si>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</si>
  <si>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</si>
  <si>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</si>
  <si>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</si>
  <si>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</si>
  <si>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</si>
  <si>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</si>
  <si>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</si>
  <si>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</si>
  <si>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</si>
  <si>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</si>
  <si>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</si>
  <si>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</si>
  <si>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</si>
  <si>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</si>
  <si>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</si>
  <si>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</si>
  <si>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</si>
  <si>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</si>
  <si>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</si>
  <si>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</si>
  <si>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</si>
  <si>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</si>
  <si>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</si>
  <si>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</si>
  <si>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</si>
  <si>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</si>
  <si>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</si>
  <si>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</si>
  <si>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</si>
  <si>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</si>
  <si>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</si>
  <si>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</si>
  <si>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</si>
  <si>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</si>
  <si>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</si>
  <si>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</si>
  <si>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</si>
  <si>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</si>
  <si>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</si>
  <si>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</si>
  <si>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</si>
  <si>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</si>
  <si>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</si>
  <si>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</si>
  <si>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</si>
  <si>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</si>
  <si>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</si>
  <si>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</si>
  <si>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</si>
  <si>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</si>
  <si>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</si>
  <si>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</si>
  <si>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</si>
  <si>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</si>
  <si>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</si>
  <si>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</si>
  <si>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</si>
  <si>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</si>
  <si>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</si>
  <si>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</si>
  <si>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</si>
  <si>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</si>
  <si>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</si>
  <si>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</si>
  <si>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</si>
  <si>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</si>
  <si>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</si>
  <si>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</si>
  <si>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</si>
  <si>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</si>
  <si>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</si>
  <si>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</si>
  <si>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</si>
  <si>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</si>
  <si>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</si>
  <si>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</si>
  <si>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</si>
  <si>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</si>
  <si>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</si>
  <si>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</si>
  <si>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</si>
  <si>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</si>
  <si>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</si>
  <si>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</si>
  <si>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</si>
  <si>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</si>
  <si>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</si>
  <si>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</si>
  <si>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</si>
  <si>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</si>
  <si>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</si>
  <si>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</si>
  <si>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</si>
  <si>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</si>
  <si>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</si>
  <si>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</si>
  <si>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</si>
  <si>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</si>
  <si>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</si>
  <si>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</si>
  <si>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</si>
  <si>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</si>
  <si>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</si>
  <si>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</si>
  <si>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</si>
  <si>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</si>
  <si>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</si>
  <si>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</si>
  <si>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</si>
  <si>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</si>
  <si>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</si>
  <si>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</si>
  <si>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</si>
  <si>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</si>
  <si>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</si>
  <si>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</si>
  <si>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</si>
  <si>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</si>
  <si>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</si>
  <si>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</si>
  <si>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</si>
  <si>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</si>
  <si>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</si>
  <si>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</si>
  <si>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</si>
  <si>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</si>
  <si>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</si>
  <si>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</si>
  <si>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</si>
  <si>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</si>
  <si>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</si>
  <si>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</si>
  <si>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</si>
  <si>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</si>
  <si>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</si>
  <si>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</si>
  <si>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</si>
  <si>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</si>
  <si>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</si>
  <si>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</si>
  <si>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</si>
  <si>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</si>
  <si>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</si>
  <si>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</si>
  <si>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</si>
  <si>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</si>
  <si>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</si>
  <si>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</si>
  <si>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</si>
  <si>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</si>
  <si>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</si>
  <si>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</si>
  <si>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</si>
  <si>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</si>
  <si>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</si>
  <si>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</si>
  <si>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</si>
  <si>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</si>
  <si>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</si>
  <si>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</si>
  <si>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</si>
  <si>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</si>
  <si>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</si>
  <si>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</si>
  <si>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</si>
  <si>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</si>
  <si>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</si>
  <si>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</si>
  <si>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</si>
  <si>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</si>
  <si>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</si>
  <si>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</si>
  <si>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</si>
  <si>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</si>
  <si>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</si>
  <si>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</si>
  <si>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</si>
  <si>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</si>
  <si>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</si>
  <si>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</si>
  <si>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</si>
  <si>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</si>
  <si>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</si>
  <si>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</si>
  <si>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</si>
  <si>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</si>
  <si>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</si>
  <si>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</si>
  <si>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</si>
  <si>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</si>
  <si>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</si>
  <si>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</si>
  <si>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</si>
  <si>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</si>
  <si>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</si>
  <si>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</si>
  <si>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</si>
  <si>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</si>
  <si>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</si>
  <si>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</si>
  <si>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</si>
  <si>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</si>
  <si>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</si>
  <si>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</si>
  <si>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</si>
  <si>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</si>
  <si>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</si>
  <si>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</si>
  <si>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</si>
  <si>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</si>
  <si>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</si>
  <si>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</si>
  <si>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</si>
  <si>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</si>
  <si>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</si>
  <si>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</si>
  <si>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</si>
  <si>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</si>
  <si>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</si>
  <si>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</si>
  <si>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</si>
  <si>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</si>
  <si>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</si>
  <si>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</si>
  <si>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</si>
  <si>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</si>
  <si>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</si>
  <si>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</si>
  <si>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</si>
  <si>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</si>
  <si>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</si>
  <si>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</si>
  <si>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</si>
  <si>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</si>
  <si>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</si>
  <si>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</si>
  <si>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</si>
  <si>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</si>
  <si>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</si>
  <si>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</si>
  <si>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</si>
  <si>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</si>
  <si>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</si>
  <si>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</si>
  <si>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</si>
  <si>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</si>
  <si>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</si>
  <si>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</si>
  <si>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</si>
  <si>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</si>
  <si>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</si>
  <si>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</si>
  <si>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</si>
  <si>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</si>
  <si>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</si>
  <si>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</si>
  <si>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</si>
  <si>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</si>
  <si>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</si>
  <si>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</si>
  <si>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</si>
  <si>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</si>
  <si>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</si>
  <si>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</si>
  <si>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</si>
  <si>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</si>
  <si>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</si>
  <si>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</si>
  <si>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</si>
  <si>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</si>
  <si>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</si>
  <si>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</si>
  <si>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</si>
  <si>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</si>
  <si>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</si>
  <si>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</si>
  <si>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</si>
  <si>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</si>
  <si>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</si>
  <si>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</si>
  <si>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</si>
  <si>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</si>
  <si>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</si>
  <si>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</si>
  <si>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</si>
  <si>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</si>
  <si>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</si>
  <si>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</si>
  <si>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</si>
  <si>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</si>
  <si>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</si>
  <si>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</si>
  <si>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</si>
  <si>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</si>
  <si>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</si>
  <si>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</si>
  <si>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</si>
  <si>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</si>
  <si>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</si>
  <si>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</si>
  <si>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</si>
  <si>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</si>
  <si>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</si>
  <si>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</si>
  <si>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</si>
  <si>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</si>
  <si>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</si>
  <si>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</si>
  <si>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</si>
  <si>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</si>
  <si>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</si>
  <si>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</si>
  <si>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</si>
  <si>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</si>
  <si>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</si>
  <si>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</si>
  <si>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</si>
  <si>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</si>
  <si>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</si>
  <si>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</si>
  <si>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</si>
  <si>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</si>
  <si>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</si>
  <si>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</si>
  <si>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</si>
  <si>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</si>
  <si>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</si>
  <si>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</si>
  <si>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</si>
  <si>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</si>
  <si>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</si>
  <si>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</si>
  <si>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</si>
  <si>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</si>
  <si>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</si>
  <si>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</si>
  <si>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</si>
  <si>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</si>
  <si>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</si>
  <si>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</si>
  <si>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</si>
  <si>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</si>
  <si>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</si>
  <si>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</si>
  <si>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</si>
  <si>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</si>
  <si>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</si>
  <si>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</si>
  <si>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</si>
  <si>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</si>
  <si>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</si>
  <si>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</si>
  <si>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</si>
  <si>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</si>
  <si>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</si>
  <si>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</si>
  <si>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</si>
  <si>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</si>
  <si>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</si>
  <si>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</si>
  <si>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</si>
  <si>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</si>
  <si>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</si>
  <si>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</si>
  <si>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</si>
  <si>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</si>
  <si>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</si>
  <si>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</si>
  <si>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</si>
  <si>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</si>
  <si>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</si>
  <si>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</si>
  <si>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</si>
  <si>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</si>
  <si>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</si>
  <si>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</si>
  <si>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</si>
  <si>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</si>
  <si>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</si>
  <si>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</si>
  <si>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</si>
  <si>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</si>
  <si>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</si>
  <si>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</si>
  <si>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</si>
  <si>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</si>
  <si>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</si>
  <si>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</si>
  <si>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</si>
  <si>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</si>
  <si>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</si>
  <si>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</si>
  <si>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</si>
  <si>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</si>
  <si>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</si>
  <si>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</si>
  <si>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</si>
  <si>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</si>
  <si>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</si>
  <si>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</si>
  <si>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</si>
  <si>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</si>
  <si>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</si>
  <si>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</si>
  <si>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</si>
  <si>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</si>
  <si>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</si>
  <si>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</si>
  <si>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</si>
  <si>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</si>
  <si>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</si>
  <si>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</si>
  <si>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</si>
  <si>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</si>
  <si>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</si>
  <si>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</si>
  <si>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</si>
  <si>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</si>
  <si>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</si>
  <si>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</si>
  <si>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</si>
  <si>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</si>
  <si>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</si>
  <si>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</si>
  <si>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</si>
  <si>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</si>
  <si>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</si>
  <si>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</si>
  <si>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</si>
  <si>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</si>
  <si>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</si>
  <si>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</si>
  <si>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</si>
  <si>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</si>
  <si>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</si>
  <si>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</si>
  <si>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</si>
  <si>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</si>
  <si>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</si>
  <si>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</si>
  <si>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</si>
  <si>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</si>
  <si>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</si>
  <si>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</si>
  <si>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</si>
  <si>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</si>
  <si>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</si>
  <si>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</si>
  <si>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</si>
  <si>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</si>
  <si>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</si>
  <si>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</si>
  <si>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</si>
  <si>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</si>
  <si>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</si>
  <si>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</si>
  <si>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</si>
  <si>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</si>
  <si>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</si>
  <si>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</si>
  <si>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</si>
  <si>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</si>
  <si>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</si>
  <si>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</si>
  <si>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</si>
  <si>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</si>
  <si>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</si>
  <si>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</si>
  <si>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</si>
  <si>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</si>
  <si>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</si>
  <si>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</si>
  <si>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</si>
  <si>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</si>
  <si>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</si>
  <si>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</si>
  <si>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</si>
  <si>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</si>
  <si>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</si>
  <si>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</si>
  <si>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</si>
  <si>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</si>
  <si>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</si>
  <si>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</si>
  <si>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</si>
  <si>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</si>
  <si>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</si>
  <si>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</si>
  <si>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</si>
  <si>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</si>
  <si>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</si>
  <si>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</si>
  <si>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</si>
  <si>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</si>
  <si>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</si>
  <si>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</si>
  <si>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</si>
  <si>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</si>
  <si>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</si>
  <si>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</si>
  <si>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</si>
  <si>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</si>
  <si>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</si>
  <si>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</si>
  <si>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</si>
  <si>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</si>
  <si>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</si>
  <si>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</si>
  <si>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</si>
  <si>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</si>
  <si>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</si>
  <si>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</si>
  <si>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</si>
  <si>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</si>
  <si>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</si>
  <si>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</si>
  <si>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</si>
  <si>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</si>
  <si>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</si>
  <si>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</si>
  <si>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</si>
  <si>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</si>
  <si>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</si>
  <si>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</si>
  <si>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</si>
  <si>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</si>
  <si>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</si>
  <si>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</si>
  <si>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</si>
  <si>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</si>
  <si>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</si>
  <si>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</si>
  <si>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</si>
  <si>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</si>
  <si>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</si>
  <si>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</si>
  <si>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</si>
  <si>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</si>
  <si>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</si>
  <si>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</si>
  <si>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</si>
  <si>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</si>
  <si>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</si>
  <si>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</si>
  <si>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</si>
  <si>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</si>
  <si>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</si>
  <si>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</si>
  <si>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</si>
  <si>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</si>
  <si>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</si>
  <si>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</si>
  <si>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</si>
  <si>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</si>
  <si>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</si>
  <si>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</si>
  <si>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</si>
  <si>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</si>
  <si>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</si>
  <si>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</si>
  <si>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</si>
  <si>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</si>
  <si>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</si>
  <si>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</si>
  <si>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</si>
  <si>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</si>
  <si>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</si>
  <si>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</si>
  <si>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</si>
  <si>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</si>
  <si>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</si>
  <si>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</si>
  <si>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</si>
  <si>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</si>
  <si>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</si>
  <si>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</si>
  <si>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</si>
  <si>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</si>
  <si>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</si>
  <si>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</si>
  <si>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</si>
  <si>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</si>
  <si>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</si>
  <si>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</si>
  <si>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</si>
  <si>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</si>
  <si>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</si>
  <si>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</si>
  <si>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</si>
  <si>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</si>
  <si>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</si>
  <si>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</si>
  <si>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</si>
  <si>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</si>
  <si>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</si>
  <si>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</si>
  <si>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</si>
  <si>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</si>
  <si>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</si>
  <si>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</si>
  <si>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</si>
  <si>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</si>
  <si>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</si>
  <si>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</si>
  <si>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</si>
  <si>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</si>
  <si>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</si>
  <si>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</si>
  <si>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</si>
  <si>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</si>
  <si>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</si>
  <si>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</si>
  <si>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</si>
  <si>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</si>
  <si>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</si>
  <si>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</si>
  <si>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</si>
  <si>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</si>
  <si>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</si>
  <si>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</si>
  <si>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</si>
  <si>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</si>
  <si>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</si>
  <si>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</si>
  <si>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</si>
  <si>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</si>
  <si>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</si>
  <si>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</si>
  <si>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</si>
  <si>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</si>
  <si>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</si>
  <si>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</si>
  <si>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</si>
  <si>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</si>
  <si>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</si>
  <si>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</si>
  <si>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</si>
  <si>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</si>
  <si>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</si>
  <si>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</si>
  <si>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</si>
  <si>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</si>
  <si>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</si>
  <si>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</si>
  <si>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</si>
  <si>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</si>
  <si>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</si>
  <si>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</si>
  <si>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</si>
  <si>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</si>
  <si>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</si>
  <si>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</si>
  <si>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</si>
  <si>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</si>
  <si>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</si>
  <si>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</si>
  <si>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</si>
  <si>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</si>
  <si>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</si>
  <si>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</si>
  <si>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</si>
  <si>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</si>
  <si>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</si>
  <si>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</si>
  <si>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</si>
  <si>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</si>
  <si>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</si>
  <si>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</si>
  <si>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</si>
  <si>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</si>
  <si>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</si>
  <si>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</si>
  <si>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</si>
  <si>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</si>
  <si>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</si>
  <si>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</si>
  <si>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</si>
  <si>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</si>
  <si>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</si>
  <si>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</si>
  <si>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</si>
  <si>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</si>
  <si>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</si>
  <si>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</si>
  <si>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</si>
  <si>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</si>
  <si>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</si>
  <si>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</si>
  <si>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</si>
  <si>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</si>
  <si>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</si>
  <si>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</si>
  <si>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</si>
  <si>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</si>
  <si>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</si>
  <si>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</si>
  <si>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</si>
  <si>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</si>
  <si>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</si>
  <si>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</si>
  <si>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</si>
  <si>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</si>
  <si>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</si>
  <si>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</si>
  <si>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</si>
  <si>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</si>
  <si>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</si>
  <si>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</si>
  <si>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</si>
  <si>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</si>
  <si>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</si>
  <si>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</si>
  <si>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</si>
  <si>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</si>
  <si>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</si>
  <si>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</si>
  <si>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</si>
  <si>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</si>
  <si>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</si>
  <si>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</si>
  <si>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</si>
  <si>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</si>
  <si>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</si>
  <si>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</si>
  <si>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</si>
  <si>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</si>
  <si>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</si>
  <si>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</si>
  <si>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</si>
  <si>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</si>
  <si>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</si>
  <si>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</si>
  <si>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</si>
  <si>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</si>
  <si>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</si>
  <si>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</si>
  <si>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</si>
  <si>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</si>
  <si>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</si>
  <si>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</si>
  <si>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</si>
  <si>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</si>
  <si>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</si>
  <si>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</si>
  <si>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</si>
  <si>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</si>
  <si>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</si>
  <si>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</si>
  <si>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</si>
  <si>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</si>
  <si>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</si>
  <si>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</si>
  <si>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</si>
  <si>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</si>
  <si>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</si>
  <si>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</si>
  <si>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</si>
  <si>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</si>
  <si>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</si>
  <si>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</si>
  <si>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</si>
  <si>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</si>
  <si>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</si>
  <si>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</si>
  <si>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</si>
  <si>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</si>
  <si>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</si>
  <si>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</si>
  <si>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</si>
  <si>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</si>
  <si>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</si>
  <si>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</si>
  <si>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</si>
  <si>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</si>
  <si>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</si>
  <si>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</si>
  <si>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</si>
  <si>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</si>
  <si>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</si>
  <si>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</si>
  <si>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</si>
  <si>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</si>
  <si>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</si>
  <si>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</si>
  <si>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</si>
  <si>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</si>
  <si>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</si>
  <si>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</si>
  <si>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</si>
  <si>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</si>
  <si>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</si>
  <si>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</si>
  <si>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</si>
  <si>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</si>
  <si>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</si>
  <si>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</si>
  <si>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</si>
  <si>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</si>
  <si>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</si>
  <si>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</si>
  <si>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</si>
  <si>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</si>
  <si>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</si>
  <si>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</si>
  <si>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</si>
  <si>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</si>
  <si>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</si>
  <si>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</si>
  <si>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</si>
  <si>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</si>
  <si>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</si>
  <si>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</si>
  <si>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</si>
  <si>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</si>
  <si>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</si>
  <si>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</si>
  <si>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</si>
  <si>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</si>
  <si>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</si>
  <si>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</si>
  <si>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</si>
  <si>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</si>
  <si>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</si>
  <si>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</si>
  <si>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</si>
  <si>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</si>
  <si>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</si>
  <si>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</si>
  <si>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</si>
  <si>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</si>
  <si>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</si>
  <si>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</si>
  <si>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</si>
  <si>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</si>
  <si>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</si>
  <si>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</si>
  <si>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</si>
  <si>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</si>
  <si>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</si>
  <si>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</si>
  <si>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</si>
  <si>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</si>
  <si>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</si>
  <si>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</si>
  <si>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</si>
  <si>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</si>
  <si>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</si>
  <si>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</si>
  <si>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</si>
  <si>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</si>
  <si>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</si>
  <si>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</si>
  <si>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</si>
  <si>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</si>
  <si>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</si>
  <si>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</si>
  <si>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</si>
  <si>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</si>
  <si>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</si>
  <si>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</si>
  <si>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</si>
  <si>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</si>
  <si>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</si>
  <si>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</si>
  <si>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</si>
  <si>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</si>
  <si>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</si>
  <si>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</si>
  <si>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</si>
  <si>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</si>
  <si>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</si>
  <si>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</si>
  <si>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</si>
  <si>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</si>
  <si>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</si>
  <si>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</si>
  <si>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</si>
  <si>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</si>
  <si>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</si>
  <si>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</si>
  <si>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</si>
  <si>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</si>
  <si>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</si>
  <si>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</si>
  <si>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</si>
  <si>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</si>
  <si>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</si>
  <si>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</si>
  <si>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</si>
  <si>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</si>
  <si>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</si>
  <si>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</si>
  <si>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</si>
  <si>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</si>
  <si>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</si>
  <si>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</si>
  <si>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</si>
  <si>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</si>
  <si>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</si>
  <si>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</si>
  <si>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</si>
  <si>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</si>
  <si>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</si>
  <si>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</si>
  <si>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</si>
  <si>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</si>
  <si>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</si>
  <si>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</si>
  <si>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</si>
  <si>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</si>
  <si>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</si>
  <si>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</si>
  <si>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</si>
  <si>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</si>
  <si>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</si>
  <si>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</si>
  <si>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</si>
  <si>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</si>
  <si>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</si>
  <si>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</si>
  <si>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</si>
  <si>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</si>
  <si>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</si>
  <si>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</si>
  <si>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</si>
  <si>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</si>
  <si>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</si>
  <si>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</si>
  <si>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</si>
  <si>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</si>
  <si>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</si>
  <si>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</si>
  <si>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</si>
  <si>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</si>
  <si>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</si>
  <si>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</si>
  <si>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</si>
  <si>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</si>
  <si>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</si>
  <si>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</si>
  <si>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</si>
  <si>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</si>
  <si>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</si>
  <si>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</si>
  <si>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</si>
  <si>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</si>
  <si>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</si>
  <si>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</si>
  <si>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</si>
  <si>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</si>
  <si>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</si>
  <si>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</si>
  <si>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</si>
  <si>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</si>
  <si>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</si>
  <si>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</si>
  <si>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</si>
  <si>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</si>
  <si>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</si>
  <si>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</si>
  <si>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</si>
  <si>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</si>
  <si>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</si>
  <si>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</si>
  <si>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</si>
  <si>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</si>
  <si>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</si>
  <si>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</si>
  <si>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</si>
  <si>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</si>
  <si>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</si>
  <si>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</si>
  <si>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</si>
  <si>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</si>
  <si>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</si>
  <si>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</si>
  <si>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</si>
  <si>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</si>
  <si>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</si>
  <si>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</si>
  <si>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</si>
  <si>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</si>
  <si>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</si>
  <si>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</si>
  <si>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</si>
  <si>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</si>
  <si>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</si>
  <si>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</si>
  <si>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</si>
  <si>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</si>
  <si>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</si>
  <si>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</si>
  <si>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</si>
  <si>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</si>
  <si>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</si>
  <si>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</si>
  <si>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</si>
  <si>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</si>
  <si>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</si>
  <si>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</si>
  <si>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</si>
  <si>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</si>
  <si>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</si>
  <si>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</si>
  <si>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</si>
  <si>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</si>
  <si>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</si>
  <si>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</si>
  <si>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</si>
  <si>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</si>
  <si>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</si>
  <si>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</si>
  <si>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</si>
  <si>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</si>
  <si>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</si>
  <si>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</si>
  <si>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</si>
  <si>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</si>
  <si>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</si>
  <si>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</si>
  <si>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</si>
  <si>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</si>
  <si>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</si>
  <si>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</si>
  <si>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</si>
  <si>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</si>
  <si>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</si>
  <si>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</si>
  <si>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</si>
  <si>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</si>
  <si>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</si>
  <si>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</si>
  <si>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</si>
  <si>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</si>
  <si>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</si>
  <si>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</si>
  <si>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</si>
  <si>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</si>
  <si>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</si>
  <si>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</si>
  <si>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</si>
  <si>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</si>
  <si>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</si>
  <si>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</si>
  <si>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</si>
  <si>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</si>
  <si>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</si>
  <si>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</si>
  <si>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</si>
  <si>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</si>
  <si>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</si>
  <si>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</si>
  <si>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</si>
  <si>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</si>
  <si>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</si>
  <si>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</si>
  <si>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</si>
  <si>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</si>
  <si>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</si>
  <si>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</si>
  <si>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</si>
  <si>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</si>
  <si>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</si>
  <si>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</si>
  <si>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</si>
  <si>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</si>
  <si>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</si>
  <si>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</si>
  <si>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</si>
  <si>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</si>
  <si>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</si>
  <si>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</si>
  <si>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</si>
  <si>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</si>
  <si>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</si>
  <si>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</si>
  <si>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</si>
  <si>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</si>
  <si>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</si>
  <si>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</si>
  <si>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</si>
  <si>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</si>
  <si>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</si>
  <si>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</si>
  <si>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</si>
  <si>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</si>
  <si>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</si>
  <si>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</si>
  <si>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</si>
  <si>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</si>
  <si>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</si>
  <si>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</si>
  <si>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</si>
  <si>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</si>
  <si>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</si>
  <si>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</si>
  <si>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</si>
  <si>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</si>
  <si>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</si>
  <si>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</si>
  <si>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</si>
  <si>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</si>
  <si>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</si>
  <si>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</si>
  <si>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</si>
  <si>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</si>
  <si>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</si>
  <si>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</si>
  <si>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</si>
  <si>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</si>
  <si>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</si>
  <si>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</si>
  <si>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</si>
  <si>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</si>
  <si>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</si>
  <si>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</si>
  <si>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</si>
  <si>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</si>
  <si>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</si>
  <si>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</si>
  <si>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</si>
  <si>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</si>
  <si>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</si>
  <si>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</si>
  <si>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</si>
  <si>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</si>
  <si>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</si>
  <si>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</si>
  <si>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</si>
  <si>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</si>
  <si>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</si>
  <si>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</si>
  <si>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</si>
  <si>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</si>
  <si>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</si>
  <si>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</si>
  <si>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</si>
  <si>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</si>
  <si>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</si>
  <si>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</si>
  <si>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</si>
  <si>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</si>
  <si>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</si>
  <si>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</si>
  <si>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</si>
  <si>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</si>
  <si>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</si>
  <si>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</si>
  <si>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</si>
  <si>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</si>
  <si>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</si>
  <si>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</si>
  <si>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</si>
  <si>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</si>
  <si>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</si>
  <si>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</si>
  <si>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</si>
  <si>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</si>
  <si>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</si>
  <si>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</si>
  <si>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</si>
  <si>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</si>
  <si>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</si>
  <si>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</si>
  <si>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</si>
  <si>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</si>
  <si>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</si>
  <si>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</si>
  <si>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</si>
  <si>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</si>
  <si>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</si>
  <si>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</si>
  <si>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</si>
  <si>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</si>
  <si>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</si>
  <si>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</si>
  <si>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</si>
  <si>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</si>
  <si>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</si>
  <si>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</si>
  <si>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</si>
  <si>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</si>
  <si>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</si>
  <si>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</si>
  <si>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</si>
  <si>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</si>
  <si>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</si>
  <si>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</si>
  <si>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</si>
  <si>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</si>
  <si>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</si>
  <si>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</si>
  <si>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</si>
  <si>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</si>
  <si>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</si>
  <si>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</si>
  <si>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</si>
  <si>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</si>
  <si>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</si>
  <si>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</si>
  <si>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</si>
  <si>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</si>
  <si>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</si>
  <si>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</si>
  <si>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</si>
  <si>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</si>
  <si>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</si>
  <si>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</si>
  <si>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</si>
  <si>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</si>
  <si>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</si>
  <si>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</si>
  <si>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</si>
  <si>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</si>
  <si>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</si>
  <si>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</si>
  <si>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</si>
  <si>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</si>
  <si>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</si>
  <si>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</si>
  <si>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</si>
  <si>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</si>
  <si>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</si>
  <si>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</si>
  <si>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</si>
  <si>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</si>
  <si>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</si>
  <si>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</si>
  <si>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</si>
  <si>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</si>
  <si>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</si>
  <si>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</si>
  <si>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</si>
  <si>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</si>
  <si>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</si>
  <si>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</si>
  <si>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</si>
  <si>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</si>
  <si>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</si>
  <si>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</si>
  <si>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</si>
  <si>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</si>
  <si>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</si>
  <si>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</si>
  <si>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</si>
  <si>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</si>
  <si>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</si>
  <si>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</si>
  <si>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</si>
  <si>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</si>
  <si>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</si>
  <si>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</si>
  <si>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</si>
  <si>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</si>
  <si>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</si>
  <si>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</si>
  <si>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</si>
  <si>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</si>
  <si>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</si>
  <si>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</si>
  <si>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</si>
  <si>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</si>
  <si>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</si>
  <si>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</si>
  <si>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</si>
  <si>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</si>
  <si>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</si>
  <si>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</si>
  <si>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</si>
  <si>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</si>
  <si>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</si>
  <si>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</si>
  <si>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</si>
  <si>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</si>
  <si>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</si>
  <si>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</si>
  <si>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</si>
  <si>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</si>
  <si>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</si>
  <si>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</si>
  <si>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</si>
  <si>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</si>
  <si>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</si>
  <si>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</si>
  <si>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</si>
  <si>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</si>
  <si>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</si>
  <si>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</si>
  <si>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</si>
  <si>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</si>
  <si>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</si>
  <si>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</si>
  <si>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</si>
  <si>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</si>
  <si>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</si>
  <si>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</si>
  <si>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</si>
  <si>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</si>
  <si>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</si>
  <si>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</si>
  <si>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</si>
  <si>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</si>
  <si>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</si>
  <si>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</si>
  <si>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</si>
  <si>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</si>
  <si>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</si>
  <si>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</si>
  <si>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</si>
  <si>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</si>
  <si>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</si>
  <si>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</si>
  <si>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</si>
  <si>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</si>
  <si>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</si>
  <si>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</si>
  <si>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</si>
  <si>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</si>
  <si>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</si>
  <si>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</si>
  <si>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</si>
  <si>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</si>
  <si>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</si>
  <si>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</si>
  <si>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</si>
  <si>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</si>
  <si>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</si>
  <si>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</si>
  <si>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</si>
  <si>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</si>
  <si>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</si>
  <si>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</si>
  <si>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</si>
  <si>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</si>
  <si>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</si>
  <si>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</si>
  <si>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</si>
  <si>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</si>
  <si>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</si>
  <si>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</si>
  <si>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</si>
  <si>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</si>
  <si>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</si>
  <si>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</si>
  <si>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</si>
  <si>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</si>
  <si>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</si>
  <si>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</si>
  <si>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</si>
  <si>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</si>
  <si>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</si>
  <si>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</si>
  <si>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</si>
  <si>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</si>
  <si>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</si>
  <si>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</si>
  <si>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</si>
  <si>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</si>
  <si>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</si>
  <si>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</si>
  <si>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</si>
  <si>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</si>
  <si>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</si>
  <si>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</si>
  <si>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</si>
  <si>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</si>
  <si>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</si>
  <si>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</si>
  <si>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</si>
  <si>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</si>
  <si>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</si>
  <si>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</si>
  <si>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</si>
  <si>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</si>
  <si>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</si>
  <si>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</si>
  <si>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</si>
  <si>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</si>
  <si>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</si>
  <si>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</si>
  <si>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</si>
  <si>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</si>
  <si>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</si>
  <si>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</si>
  <si>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</si>
  <si>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</si>
  <si>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</si>
  <si>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</si>
  <si>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</si>
  <si>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</si>
  <si>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</si>
  <si>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</si>
  <si>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</si>
  <si>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</si>
  <si>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</si>
  <si>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</si>
  <si>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</si>
  <si>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</si>
  <si>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</si>
  <si>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</si>
  <si>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</si>
  <si>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</si>
  <si>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</si>
  <si>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</si>
  <si>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</si>
  <si>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</si>
  <si>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</si>
  <si>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</si>
  <si>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</si>
  <si>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</si>
  <si>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</si>
  <si>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</si>
  <si>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</si>
  <si>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</si>
  <si>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</si>
  <si>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</si>
  <si>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</si>
  <si>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</si>
  <si>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</si>
  <si>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</si>
  <si>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</si>
  <si>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</si>
  <si>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</si>
  <si>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</si>
  <si>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</si>
  <si>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</si>
  <si>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</si>
  <si>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</si>
  <si>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</si>
  <si>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</si>
  <si>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</si>
  <si>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</si>
  <si>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</si>
  <si>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</si>
  <si>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</si>
  <si>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</si>
  <si>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</si>
  <si>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</si>
  <si>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</si>
  <si>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</si>
  <si>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</si>
  <si>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</si>
  <si>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</si>
  <si>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</si>
  <si>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</si>
  <si>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</si>
  <si>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</si>
  <si>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</si>
  <si>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</si>
  <si>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</si>
  <si>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</si>
  <si>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</si>
  <si>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</si>
  <si>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</si>
  <si>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</si>
  <si>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</si>
  <si>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</si>
  <si>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</si>
  <si>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</si>
  <si>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</si>
  <si>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</si>
  <si>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</si>
  <si>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</si>
  <si>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</si>
  <si>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</si>
  <si>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</si>
  <si>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</si>
  <si>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</si>
  <si>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</si>
  <si>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</si>
  <si>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</si>
  <si>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</si>
  <si>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</si>
  <si>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</si>
  <si>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</si>
  <si>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</si>
  <si>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</si>
  <si>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</si>
  <si>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</si>
  <si>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</si>
  <si>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</si>
  <si>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</si>
  <si>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</si>
  <si>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</si>
  <si>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</si>
  <si>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</si>
  <si>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</si>
  <si>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</si>
  <si>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</si>
  <si>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</si>
  <si>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</si>
  <si>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</si>
  <si>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</si>
  <si>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</si>
  <si>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</si>
  <si>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</si>
  <si>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</si>
  <si>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</si>
  <si>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</si>
  <si>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</si>
  <si>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</si>
  <si>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</si>
  <si>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</si>
  <si>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</si>
  <si>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</si>
  <si>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</si>
  <si>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</si>
  <si>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</si>
  <si>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</si>
  <si>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</si>
  <si>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</si>
  <si>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</si>
  <si>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</si>
  <si>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</si>
  <si>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</si>
  <si>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</si>
  <si>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</si>
  <si>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</si>
  <si>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</si>
  <si>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</si>
  <si>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</si>
  <si>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</si>
  <si>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</si>
  <si>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</si>
  <si>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</si>
  <si>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</si>
  <si>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</si>
  <si>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</si>
  <si>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</si>
  <si>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</si>
  <si>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</si>
  <si>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</si>
  <si>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</si>
  <si>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</si>
  <si>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</si>
  <si>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</si>
  <si>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</si>
  <si>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</si>
  <si>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</si>
  <si>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</si>
  <si>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</si>
  <si>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</si>
  <si>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</si>
  <si>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</si>
  <si>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</si>
  <si>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</si>
  <si>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</si>
  <si>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</si>
  <si>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</si>
  <si>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</si>
  <si>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</si>
  <si>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</si>
  <si>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</si>
  <si>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</si>
  <si>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</si>
  <si>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</si>
  <si>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</si>
  <si>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</si>
  <si>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</si>
  <si>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</si>
  <si>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</si>
  <si>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</si>
  <si>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</si>
  <si>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</si>
  <si>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</si>
  <si>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</si>
  <si>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</si>
  <si>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</si>
  <si>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</si>
  <si>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</si>
  <si>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</si>
  <si>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</si>
  <si>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</si>
  <si>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</si>
  <si>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</si>
  <si>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</si>
  <si>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</si>
  <si>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</si>
  <si>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</si>
  <si>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</si>
  <si>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</si>
  <si>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</si>
  <si>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</si>
  <si>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</si>
  <si>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</si>
  <si>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</si>
  <si>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</si>
  <si>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</si>
  <si>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</si>
  <si>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</si>
  <si>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</si>
  <si>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</si>
  <si>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</si>
  <si>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</si>
  <si>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</si>
  <si>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</si>
  <si>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</si>
  <si>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</si>
  <si>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</si>
  <si>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</si>
  <si>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</si>
  <si>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</si>
  <si>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</si>
  <si>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</si>
  <si>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</si>
  <si>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</si>
  <si>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</si>
  <si>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</si>
  <si>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</si>
  <si>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</si>
  <si>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</si>
  <si>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</si>
  <si>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</si>
  <si>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</si>
  <si>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</si>
  <si>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</si>
  <si>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</si>
  <si>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</si>
  <si>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</si>
  <si>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</si>
  <si>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</si>
  <si>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</si>
  <si>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</si>
  <si>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</si>
  <si>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</si>
  <si>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</si>
  <si>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</si>
  <si>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</si>
  <si>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</si>
  <si>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</si>
  <si>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</si>
  <si>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</si>
  <si>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</si>
  <si>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</si>
  <si>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</si>
  <si>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</si>
  <si>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</si>
  <si>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</si>
  <si>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</si>
  <si>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</si>
  <si>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</si>
  <si>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</si>
  <si>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</si>
  <si>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</si>
  <si>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</si>
  <si>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</si>
  <si>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</si>
  <si>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</si>
  <si>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</si>
  <si>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</si>
  <si>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</si>
  <si>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</si>
  <si>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</si>
  <si>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</si>
  <si>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</si>
  <si>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</si>
  <si>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</si>
  <si>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</si>
  <si>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</si>
  <si>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</si>
  <si>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</si>
  <si>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</si>
  <si>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</si>
  <si>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</si>
  <si>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</si>
  <si>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</si>
  <si>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</si>
  <si>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</si>
  <si>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</si>
  <si>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</si>
  <si>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</si>
  <si>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</si>
  <si>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</si>
  <si>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</si>
  <si>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</si>
  <si>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</si>
  <si>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</si>
  <si>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</si>
  <si>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</si>
  <si>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</si>
  <si>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</si>
  <si>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</si>
  <si>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</si>
  <si>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</si>
  <si>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</si>
  <si>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</si>
  <si>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</si>
  <si>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</si>
  <si>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</si>
  <si>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</si>
  <si>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</si>
  <si>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</si>
  <si>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</si>
  <si>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</si>
  <si>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</si>
  <si>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</si>
  <si>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</si>
  <si>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</si>
  <si>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</si>
  <si>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</si>
  <si>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</si>
  <si>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</si>
  <si>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</si>
  <si>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</si>
  <si>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</si>
  <si>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</si>
  <si>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</si>
  <si>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</si>
  <si>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</si>
  <si>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</si>
  <si>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</si>
  <si>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</si>
  <si>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</si>
  <si>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</si>
  <si>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</si>
  <si>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</si>
  <si>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</si>
  <si>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</si>
  <si>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</si>
  <si>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</si>
  <si>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</si>
  <si>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</si>
  <si>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</si>
  <si>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</si>
  <si>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</si>
  <si>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</si>
  <si>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</si>
  <si>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</si>
  <si>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</si>
  <si>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</si>
  <si>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</si>
  <si>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</si>
  <si>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</si>
  <si>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</si>
  <si>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</si>
  <si>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</si>
  <si>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</si>
  <si>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</si>
  <si>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</si>
  <si>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</si>
  <si>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</si>
  <si>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</si>
  <si>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</si>
  <si>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</si>
  <si>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</si>
  <si>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</si>
  <si>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</si>
  <si>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</si>
  <si>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</si>
  <si>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</si>
  <si>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</si>
  <si>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</si>
  <si>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</si>
  <si>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</si>
  <si>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</si>
  <si>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</si>
  <si>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</si>
  <si>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</si>
  <si>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</si>
  <si>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</si>
  <si>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</si>
  <si>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</si>
  <si>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</si>
  <si>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</si>
  <si>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</si>
  <si>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</si>
  <si>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</si>
  <si>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</si>
  <si>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</si>
  <si>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</si>
  <si>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</si>
  <si>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</si>
  <si>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</si>
  <si>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</si>
  <si>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</si>
  <si>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</si>
  <si>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</si>
  <si>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</si>
  <si>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</si>
  <si>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</si>
  <si>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</si>
  <si>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</si>
  <si>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</si>
  <si>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</si>
  <si>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</si>
  <si>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</si>
  <si>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</si>
  <si>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</si>
  <si>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</si>
  <si>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</si>
  <si>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</si>
  <si>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</si>
  <si>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</si>
  <si>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</si>
  <si>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</si>
  <si>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</si>
  <si>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</si>
  <si>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</si>
  <si>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</si>
  <si>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</si>
  <si>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</si>
  <si>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</si>
  <si>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</si>
  <si>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</si>
  <si>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</si>
  <si>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</si>
  <si>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</si>
  <si>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</si>
  <si>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</si>
  <si>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</si>
  <si>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</si>
  <si>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</si>
  <si>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</si>
  <si>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</si>
  <si>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</si>
  <si>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</si>
  <si>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</si>
  <si>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</si>
  <si>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</si>
  <si>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</si>
  <si>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</si>
  <si>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</si>
  <si>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</si>
  <si>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</si>
  <si>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</si>
  <si>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</si>
  <si>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</si>
  <si>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</si>
  <si>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</si>
  <si>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</si>
  <si>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</si>
  <si>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</si>
  <si>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</si>
  <si>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</si>
  <si>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</si>
  <si>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</si>
  <si>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</si>
  <si>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</si>
  <si>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</si>
  <si>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</si>
  <si>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</si>
  <si>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</si>
  <si>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</si>
  <si>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</si>
  <si>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</si>
  <si>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</si>
  <si>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</si>
  <si>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</si>
  <si>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</si>
  <si>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</si>
  <si>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</si>
  <si>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</si>
  <si>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</si>
  <si>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</si>
  <si>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</si>
  <si>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</si>
  <si>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</si>
  <si>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</si>
  <si>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</si>
  <si>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</si>
  <si>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</si>
  <si>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</si>
  <si>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</si>
  <si>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</si>
  <si>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</si>
  <si>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</si>
  <si>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</si>
  <si>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</si>
  <si>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</si>
  <si>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</si>
  <si>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</si>
  <si>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</si>
  <si>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</si>
  <si>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</si>
  <si>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</si>
  <si>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</si>
  <si>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</si>
  <si>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</si>
  <si>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</si>
  <si>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</si>
  <si>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</si>
  <si>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</si>
  <si>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</si>
  <si>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</si>
  <si>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</si>
  <si>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</si>
  <si>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</si>
  <si>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</si>
  <si>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</si>
  <si>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</si>
  <si>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</si>
  <si>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</si>
  <si>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</si>
  <si>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</si>
  <si>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</si>
  <si>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</si>
  <si>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</si>
  <si>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</si>
  <si>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</si>
  <si>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</si>
  <si>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</si>
  <si>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</si>
  <si>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</si>
  <si>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</si>
  <si>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</si>
  <si>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</si>
  <si>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</si>
  <si>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</si>
  <si>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</si>
  <si>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</si>
  <si>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</si>
  <si>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</si>
  <si>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</si>
  <si>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</si>
  <si>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</si>
  <si>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</si>
  <si>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</si>
  <si>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</si>
  <si>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</si>
  <si>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</si>
  <si>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</si>
  <si>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</si>
  <si>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</si>
  <si>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</si>
  <si>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</si>
  <si>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</si>
  <si>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</si>
  <si>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</si>
  <si>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</si>
  <si>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</si>
  <si>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</si>
  <si>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</si>
  <si>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</si>
  <si>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</si>
  <si>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</si>
  <si>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</si>
  <si>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</si>
  <si>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</si>
  <si>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</si>
  <si>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</si>
  <si>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</si>
  <si>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</si>
  <si>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</si>
  <si>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</si>
  <si>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</si>
  <si>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</si>
  <si>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</si>
  <si>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</si>
  <si>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</si>
  <si>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</si>
  <si>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</si>
  <si>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</si>
  <si>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</si>
  <si>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</si>
  <si>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</si>
  <si>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</si>
  <si>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</si>
  <si>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</si>
  <si>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</si>
  <si>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</si>
  <si>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</si>
  <si>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</si>
  <si>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</si>
  <si>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</si>
  <si>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</si>
  <si>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</si>
  <si>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</si>
  <si>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</si>
  <si>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</si>
  <si>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</si>
  <si>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</si>
  <si>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</si>
  <si>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</si>
  <si>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</si>
  <si>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</si>
  <si>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</si>
  <si>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</si>
  <si>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</si>
  <si>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</si>
  <si>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</si>
  <si>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</si>
  <si>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</si>
  <si>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</si>
  <si>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</si>
  <si>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</si>
  <si>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</si>
  <si>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</si>
  <si>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</si>
  <si>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</si>
  <si>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</si>
  <si>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</si>
  <si>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</si>
  <si>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</si>
  <si>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</si>
  <si>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</si>
  <si>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</si>
  <si>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</si>
  <si>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</si>
  <si>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</si>
  <si>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</si>
  <si>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</si>
  <si>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</si>
  <si>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</si>
  <si>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</si>
  <si>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</si>
  <si>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</si>
  <si>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</si>
  <si>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</si>
  <si>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</si>
  <si>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</si>
  <si>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</si>
  <si>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</si>
  <si>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</si>
  <si>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</si>
  <si>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</si>
  <si>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</si>
  <si>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</si>
  <si>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</si>
  <si>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</si>
  <si>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</si>
  <si>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</si>
  <si>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</si>
  <si>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</si>
  <si>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</si>
  <si>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</si>
  <si>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</si>
  <si>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</si>
  <si>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</si>
  <si>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</si>
  <si>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</si>
  <si>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</si>
  <si>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</si>
  <si>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</si>
  <si>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</si>
  <si>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</si>
  <si>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</si>
  <si>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</si>
  <si>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</si>
  <si>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</si>
  <si>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</si>
  <si>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</si>
  <si>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</si>
  <si>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</si>
  <si>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</si>
  <si>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</si>
  <si>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</si>
  <si>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</si>
  <si>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</si>
  <si>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</si>
  <si>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</si>
  <si>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</si>
  <si>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</si>
  <si>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</si>
  <si>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</si>
  <si>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</si>
  <si>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</si>
  <si>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</si>
  <si>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</si>
  <si>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</si>
  <si>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</si>
  <si>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</si>
  <si>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</si>
  <si>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</si>
  <si>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</si>
  <si>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</si>
  <si>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</si>
  <si>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</si>
  <si>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</si>
  <si>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</si>
  <si>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</si>
  <si>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</si>
  <si>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</si>
  <si>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</si>
  <si>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</si>
  <si>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</si>
  <si>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</si>
  <si>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</si>
  <si>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</si>
  <si>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</si>
  <si>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</si>
  <si>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</si>
  <si>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</si>
  <si>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</si>
  <si>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</si>
  <si>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</si>
  <si>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</si>
  <si>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</si>
  <si>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</si>
  <si>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</si>
  <si>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</si>
  <si>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</si>
  <si>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</si>
  <si>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</si>
  <si>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</si>
  <si>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</si>
  <si>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</si>
  <si>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</si>
  <si>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</si>
  <si>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</si>
  <si>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</si>
  <si>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</si>
  <si>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</si>
  <si>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</si>
  <si>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</si>
  <si>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</si>
  <si>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</si>
  <si>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</si>
  <si>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</si>
  <si>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</si>
  <si>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</si>
  <si>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</si>
  <si>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</si>
  <si>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</si>
  <si>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</si>
  <si>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</si>
  <si>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</si>
  <si>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</si>
  <si>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</si>
  <si>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</si>
  <si>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</si>
  <si>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</si>
  <si>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</si>
  <si>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</si>
  <si>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</si>
  <si>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</si>
  <si>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</si>
  <si>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</si>
  <si>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</si>
  <si>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</si>
  <si>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</si>
  <si>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</si>
  <si>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</si>
  <si>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</si>
  <si>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</si>
  <si>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</si>
  <si>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</si>
  <si>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</si>
  <si>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</si>
  <si>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</si>
  <si>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</si>
  <si>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</si>
  <si>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</si>
  <si>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</si>
  <si>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</si>
  <si>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</si>
  <si>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</si>
  <si>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</si>
  <si>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</si>
  <si>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</si>
  <si>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</si>
  <si>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</si>
  <si>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</si>
  <si>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</si>
  <si>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</si>
  <si>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</si>
  <si>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</si>
  <si>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</si>
  <si>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</si>
  <si>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</si>
  <si>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</si>
  <si>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</si>
  <si>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</si>
  <si>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</si>
  <si>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</si>
  <si>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</si>
  <si>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</si>
  <si>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</si>
  <si>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</si>
  <si>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</si>
  <si>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</si>
  <si>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</si>
  <si>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</si>
  <si>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</si>
  <si>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</si>
  <si>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</si>
  <si>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</si>
  <si>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</si>
  <si>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</si>
  <si>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</si>
  <si>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</si>
  <si>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</si>
  <si>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</si>
  <si>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</si>
  <si>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</si>
  <si>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</si>
  <si>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</si>
  <si>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</si>
  <si>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</si>
  <si>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</si>
  <si>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</si>
  <si>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</si>
  <si>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</si>
  <si>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</si>
  <si>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</si>
  <si>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</si>
  <si>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</si>
  <si>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</si>
  <si>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</si>
  <si>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</si>
  <si>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</si>
  <si>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</si>
  <si>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</si>
  <si>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</si>
  <si>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</si>
  <si>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</si>
  <si>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</si>
  <si>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</si>
  <si>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</si>
  <si>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</si>
  <si>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</si>
  <si>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</si>
  <si>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</si>
  <si>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</si>
  <si>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</si>
  <si>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</si>
  <si>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</si>
  <si>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</si>
  <si>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</si>
  <si>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</si>
  <si>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</si>
  <si>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</si>
  <si>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</si>
  <si>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</si>
  <si>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</si>
  <si>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</si>
  <si>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</si>
  <si>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</si>
  <si>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</si>
  <si>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</si>
  <si>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</si>
  <si>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</si>
  <si>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</si>
  <si>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</si>
  <si>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</si>
  <si>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</si>
  <si>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</si>
  <si>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</si>
  <si>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</si>
  <si>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</si>
  <si>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</si>
  <si>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</si>
  <si>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</si>
  <si>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</si>
  <si>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</si>
  <si>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</si>
  <si>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</si>
  <si>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</si>
  <si>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</si>
  <si>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</si>
  <si>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</si>
  <si>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</si>
  <si>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</si>
  <si>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</si>
  <si>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</si>
  <si>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</si>
  <si>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</si>
  <si>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</si>
  <si>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</si>
  <si>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</si>
  <si>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</si>
  <si>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</si>
  <si>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</si>
  <si>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</si>
  <si>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</si>
  <si>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</si>
  <si>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</si>
  <si>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</si>
  <si>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</si>
  <si>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</si>
  <si>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</si>
  <si>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</si>
  <si>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</si>
  <si>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</si>
  <si>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</si>
  <si>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</si>
  <si>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</si>
  <si>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</si>
  <si>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</si>
  <si>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</si>
  <si>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</si>
  <si>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</si>
  <si>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</si>
  <si>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</si>
  <si>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</si>
  <si>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</si>
  <si>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</si>
  <si>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</si>
  <si>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</si>
  <si>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</si>
  <si>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</si>
  <si>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</si>
  <si>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</si>
  <si>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</si>
  <si>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</si>
  <si>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</si>
  <si>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</si>
  <si>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</si>
  <si>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</si>
  <si>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</si>
  <si>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</si>
  <si>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</si>
  <si>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</si>
  <si>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</si>
  <si>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</si>
  <si>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</si>
  <si>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</si>
  <si>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</si>
  <si>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</si>
  <si>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</si>
  <si>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</si>
  <si>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</si>
  <si>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</si>
  <si>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</si>
  <si>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</si>
  <si>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</si>
  <si>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</si>
  <si>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</si>
  <si>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</si>
  <si>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</si>
  <si>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</si>
  <si>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</si>
  <si>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</si>
  <si>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</si>
  <si>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</si>
  <si>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</si>
  <si>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</si>
  <si>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</si>
  <si>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</si>
  <si>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</si>
  <si>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</si>
  <si>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</si>
  <si>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</si>
  <si>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</si>
  <si>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</si>
  <si>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</si>
  <si>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</si>
  <si>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</si>
  <si>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</si>
  <si>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</si>
  <si>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</si>
  <si>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</si>
  <si>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</si>
  <si>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</si>
  <si>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</si>
  <si>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</si>
  <si>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</si>
  <si>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</si>
  <si>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</si>
  <si>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</si>
  <si>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</si>
  <si>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</si>
  <si>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</si>
  <si>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</si>
  <si>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</si>
  <si>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</si>
  <si>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</si>
  <si>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</si>
  <si>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</si>
  <si>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</si>
  <si>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</si>
  <si>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</si>
  <si>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</si>
  <si>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</si>
  <si>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</si>
  <si>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</si>
  <si>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Emergency</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</si>
  <si>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</si>
  <si>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</si>
  <si>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</si>
  <si>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</si>
  <si>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</si>
  <si>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</si>
  <si>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</si>
  <si>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</si>
  <si>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</si>
  <si>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</si>
  <si>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</si>
  <si>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</si>
  <si>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</si>
  <si>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</si>
  <si>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</si>
  <si>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50 mins</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</si>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</sst>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321.22106782407354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45984.16949375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45984.16949375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45984.16949375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45984.16949375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45984.16949375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45984.16949375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45984.16949375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45984.16949375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45984.16949375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45984.16949375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45984.16949375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45984.16949375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45984.16949375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45984.16949375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45984.16949375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45984.16949375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45984.16949375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45984.16949375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45984.16949375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45984.16949375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45984.16949375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45984.16949375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45984.16949375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45984.16949375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45984.16949375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45984.16949375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45984.16949375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45984.16949375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45984.16949375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45984.16949375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45984.16949375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45984.16949375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45984.16949375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159.16965578703821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9.339421296317596E-2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61" t="s">
        <v>22499</v>
      </c>
      <c r="E5" s="102"/>
      <c r="F5" s="103"/>
      <c r="G5" s="104">
        <f ca="1">IFERROR(NOW()-F5,"-")</f>
        <v>45984.16949375</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45984.16949375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45984.16949375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45984.16949375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45984.16949375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45984.16949375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45984.16949375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45984.16949375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45984.16949375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45984.16949375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45984.16949375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45984.16949375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45984.16949375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45984.16949375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45984.16949375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45984.16949375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45984.16949375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45984.16949375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45984.16949375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45984.16949375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45984.16949375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45984.16949375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45984.16949375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45984.16949375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45984.16949375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45984.16949375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45984.16949375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45984.16949375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45984.16949375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45984.16949375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45984.16949375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45984.16949375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45984.16949375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45984.16949375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45984.16949375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45984.16949375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45984.16949375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45984.16949375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45984.16949375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45984.16949375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45984.16949375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45984.16949375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45984.16949375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45984.16949375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45984.16949375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45984.16949375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45984.16949375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45984.16949375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45984.16949375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45984.16949375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45984.16949375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45984.16949375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45984.16949375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45984.16949375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45984.16949375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45984.16949375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45984.16949375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45984.16949375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45984.16949375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45984.16949375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45984.16949375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45984.16949375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45984.16949375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45984.16949375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45984.16949375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45984.16949375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45984.16949375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45984.16949375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45984.16949375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45984.16949375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45984.16949375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45984.16949375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45984.16949375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45984.16949375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45984.16949375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45984.16949375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45984.16949375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45984.16949375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45984.16949375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45984.16949375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45984.16949375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45984.16949375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45984.16949375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45984.16949375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45984.16949375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45984.16949375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45984.16949375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45984.16949375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45984.16949375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45984.16949375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45984.16949375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45984.16949375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45984.16949375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45984.16949375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45984.16949375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45984.16949375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45984.16949375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45984.16949375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45984.16949375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45984.16949375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45984.16949375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45984.16949375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45984.16949375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45984.16949375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45984.16949375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45984.16949375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45984.16949375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45984.16949375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45984.16949375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45984.16949375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45984.16949375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45984.16949375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45984.16949375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45984.16949375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45984.16949375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45984.16949375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45984.16949375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45984.16949375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45984.16949375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45984.16949375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45984.16949375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45984.16949375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45984.16949375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45984.16949375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45984.16949375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45984.16949375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45984.16949375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45984.16949375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45984.16949375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45984.16949375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45984.16949375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45984.16949375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45984.16949375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45984.16949375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45984.16949375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45984.16949375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45984.16949375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45984.16949375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45984.16949375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45984.16949375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45984.16949375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45984.16949375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45984.16949375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45984.16949375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45984.16949375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45984.16949375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45984.16949375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45984.16949375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45984.16949375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45984.16949375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45984.16949375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45984.16949375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45984.16949375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45984.16949375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45984.16949375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45984.16949375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45984.16949375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45984.16949375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45984.16949375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45984.16949375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45984.16949375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45984.16949375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45984.16949375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45984.16949375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45984.16949375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45984.16949375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45984.16949375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45984.16949375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45984.16949375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45984.16949375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45984.16949375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45984.16949375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45984.16949375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45984.16949375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45984.16949375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45984.16949375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45984.16949375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45984.16949375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45984.16949375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45984.16949375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45984.16949375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45984.16949375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45984.16949375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45984.16949375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45984.16949375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45984.16949375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45984.16949375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45984.16949375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45984.16949375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45984.16949375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45984.16949375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45984.16949375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45984.16949375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45984.16949375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45984.16949375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45984.16949375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45984.16949375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45984.16949375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45984.16949375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45984.16949375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45984.16949375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45984.16949375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45984.16949375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45984.16949375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45984.16949375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45984.16949375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45984.16949375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45984.16949375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45984.16949375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45984.16949375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45984.16949375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45984.16949375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45984.16949375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45984.16949375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45984.16949375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45984.16949375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45984.16949375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45984.16949375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45984.16949375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45984.16949375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45984.16949375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45984.16949375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45984.16949375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45984.16949375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45984.16949375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45984.16949375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45984.16949375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45984.16949375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45984.16949375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45984.16949375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45984.16949375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45984.16949375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45984.16949375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45984.16949375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45984.16949375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45984.16949375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45984.16949375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45984.16949375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45984.16949375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45984.16949375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45984.16949375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45984.16949375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45984.16949375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45984.16949375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45984.16949375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45984.16949375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45984.16949375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45984.16949375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45984.16949375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45984.16949375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45984.16949375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45984.16949375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45984.16949375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45984.16949375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45984.16949375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45984.16949375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45984.16949375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45984.16949375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45984.16949375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45984.16949375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45984.16949375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45984.16949375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45984.16949375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45984.16949375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45984.16949375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45984.16949375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45984.16949375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45984.16949375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45984.16949375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45984.16949375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45984.16949375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45984.16949375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45984.16949375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45984.16949375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45984.16949375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45984.16949375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45984.16949375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45984.16949375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45984.16949375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45984.16949375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45984.16949375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45984.16949375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45984.16949375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45984.16949375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45984.16949375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45984.16949375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45984.16949375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45984.16949375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45984.16949375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45984.16949375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45984.16949375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45984.16949375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45984.16949375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45984.16949375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45984.16949375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45984.16949375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45984.16949375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45984.16949375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45984.16949375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45984.16949375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45984.16949375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45984.16949375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45984.16949375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45984.16949375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45984.16949375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45984.16949375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45984.16949375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45984.16949375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45984.16949375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45984.16949375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45984.16949375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45984.16949375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45984.16949375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45984.16949375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45984.16949375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45984.16949375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45984.16949375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45984.16949375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45984.16949375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45984.16949375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45984.16949375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45984.16949375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45984.16949375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45984.16949375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45984.16949375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45984.16949375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45984.16949375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45984.16949375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45984.16949375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45984.16949375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45984.16949375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45984.16949375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45984.16949375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45984.16949375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45984.16949375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45984.16949375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45984.16949375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45984.16949375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45984.16949375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45984.16949375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45984.16949375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45984.16949375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45984.16949375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45984.16949375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45984.16949375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45984.16949375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45984.16949375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45984.16949375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45984.16949375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45984.16949375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45984.16949375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45984.16949375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45984.16949375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45984.16949375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45984.16949375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45984.16949375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45984.16949375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45984.16949375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45984.16949375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45984.16949375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45984.16949375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45984.16949375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45984.16949375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45984.16949375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45984.16949375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45984.16949375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45984.16949375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45984.16949375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45984.16949375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45984.16949375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45984.16949375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45984.16949375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45984.16949375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45984.16949375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45984.16949375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45984.16949375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45984.16949375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45984.16949375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45984.16949375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45984.16949375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45984.16949375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45984.16949375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45984.16949375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45984.16949375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45984.16949375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45984.16949375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45984.16949375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45984.16949375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45984.16949375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45984.16949375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45984.16949375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45984.16949375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45984.16949375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45984.16949375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45984.16949375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45984.16949375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45984.16949375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45984.16949375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45984.16949375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45984.16949375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45984.16949375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45984.16949375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45984.16949375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45984.16949375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45984.16949375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45984.16949375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45984.16949375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45984.16949375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45984.16949375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45984.16949375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45984.16949375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45984.16949375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45984.16949375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45984.16949375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45984.16949375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45984.16949375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45984.16949375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45984.16949375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45984.16949375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45984.16949375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45984.16949375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45984.16949375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45984.16949375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45984.16949375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45984.16949375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45984.16949375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45984.16949375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45984.16949375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45984.16949375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45984.16949375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45984.16949375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45984.16949375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45984.16949375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45984.16949375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45984.16949375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45984.16949375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45984.16949375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45984.16949375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45984.16949375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45984.16949375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45984.16949375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45984.16949375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45984.16949375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45984.16949375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45984.16949375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45984.16949375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45984.16949375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45984.16949375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45984.16949375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45984.16949375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45984.16949375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45984.16949375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45984.16949375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45984.16949375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45984.16949375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45984.16949375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45984.16949375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45984.16949375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45984.16949375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45984.16949375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45984.16949375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45984.16949375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45984.16949375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45984.16949375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45984.16949375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45984.16949375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45984.16949375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45984.16949375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45984.16949375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45984.16949375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45984.16949375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45984.16949375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45984.16949375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45984.16949375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45984.16949375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45984.16949375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45984.16949375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45984.16949375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45984.16949375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45984.16949375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45984.16949375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45984.16949375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45984.16949375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45984.16949375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45984.16949375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45984.16949375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45984.16949375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45984.16949375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45984.16949375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45984.16949375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45984.16949375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45984.16949375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45984.16949375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45984.16949375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45984.16949375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45984.16949375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45984.16949375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45984.16949375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45984.16949375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45984.16949375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45984.16949375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45984.16949375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45984.16949375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45984.16949375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45984.16949375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45984.16949375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45984.16949375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45984.16949375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45984.16949375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45984.16949375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45984.16949375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45984.16949375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45984.16949375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45984.16949375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45984.16949375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45984.16949375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45984.16949375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45984.16949375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45984.16949375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45984.16949375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45984.16949375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45984.16949375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45984.16949375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45984.16949375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45984.16949375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45984.16949375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45984.16949375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45984.16949375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45984.16949375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45984.16949375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45984.16949375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45984.16949375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45984.16949375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45984.16949375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45984.16949375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45984.16949375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45984.16949375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45984.16949375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45984.16949375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45984.16949375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45984.16949375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45984.16949375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45984.16949375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45984.16949375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45984.16949375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45984.16949375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45984.16949375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45984.16949375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45984.16949375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45984.16949375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45984.16949375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45984.16949375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45984.16949375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45984.16949375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45984.16949375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45984.16949375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45984.16949375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45984.16949375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45984.16949375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45984.16949375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45984.16949375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45984.16949375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45984.16949375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45984.16949375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45984.16949375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45984.16949375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45984.16949375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45984.16949375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45984.16949375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45984.16949375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45984.16949375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45984.16949375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45984.16949375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45984.16949375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45984.16949375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45984.16949375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45984.16949375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45984.16949375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45984.16949375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45984.16949375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45984.16949375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45984.16949375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45984.16949375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45984.16949375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45984.16949375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45984.16949375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45984.16949375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45984.16949375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45984.16949375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45984.16949375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45984.16949375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45984.16949375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45984.16949375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45984.16949375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45984.16949375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45984.16949375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45984.16949375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45984.16949375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45984.16949375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45984.16949375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45984.16949375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45984.16949375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45984.16949375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45984.16949375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45984.16949375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45984.16949375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45984.16949375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45984.16949375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45984.16949375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45984.16949375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45984.16949375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45984.16949375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45984.16949375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45984.16949375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45984.16949375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45984.16949375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45984.16949375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45984.16949375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45984.16949375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45984.16949375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45984.16949375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45984.16949375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45984.16949375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45984.16949375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45984.16949375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45984.16949375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45984.16949375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45984.16949375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45984.16949375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45984.16949375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45984.16949375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45984.16949375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45984.16949375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45984.16949375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45984.16949375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45984.16949375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45984.16949375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45984.16949375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45984.16949375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45984.16949375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45984.16949375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45984.16949375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45984.16949375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45984.16949375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45984.16949375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45984.16949375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45984.16949375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45984.16949375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45984.16949375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45984.16949375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45984.16949375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45984.16949375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45984.16949375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45984.16949375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45984.16949375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45984.16949375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45984.16949375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45984.16949375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45984.16949375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45984.16949375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45984.16949375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45984.16949375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45984.16949375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45984.16949375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45984.16949375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45984.16949375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45984.16949375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45984.16949375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45984.16949375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45984.16949375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45984.16949375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45984.16949375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45984.16949375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45984.16949375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45984.16949375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45984.16949375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45984.16949375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45984.16949375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45984.16949375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45984.16949375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45984.16949375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45984.16949375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45984.16949375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45984.16949375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45984.16949375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45984.16949375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45984.16949375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45984.16949375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45984.16949375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45984.16949375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45984.16949375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45984.16949375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45984.16949375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45984.16949375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45984.16949375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45984.16949375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45984.16949375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45984.16949375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45984.16949375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45984.16949375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45984.16949375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45984.16949375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45984.16949375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45984.16949375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45984.16949375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45984.16949375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45984.16949375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45984.16949375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45984.16949375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45984.16949375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45984.16949375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45984.16949375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45984.16949375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45984.16949375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45984.16949375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45984.16949375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45984.16949375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45984.16949375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45984.16949375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45984.16949375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45984.16949375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45984.16949375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45984.16949375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45984.16949375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45984.16949375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45984.16949375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45984.16949375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45984.16949375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45984.16949375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45984.16949375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45984.16949375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45984.16949375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45984.16949375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45984.16949375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45984.16949375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45984.16949375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45984.16949375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45984.16949375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45984.16949375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45984.16949375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45984.16949375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45984.16949375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45984.16949375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45984.16949375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45984.16949375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45984.16949375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45984.16949375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45984.16949375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45984.16949375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45984.16949375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45984.16949375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45984.16949375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45984.16949375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45984.16949375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45984.16949375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45984.16949375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45984.16949375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45984.16949375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45984.16949375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45984.16949375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45984.16949375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45984.16949375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45984.16949375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45984.16949375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45984.16949375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45984.16949375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45984.16949375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45984.16949375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45984.16949375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45984.16949375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45984.16949375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45984.16949375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45984.16949375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45984.16949375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45984.16949375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45984.16949375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45984.16949375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45984.16949375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45984.16949375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45984.16949375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45984.16949375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45984.16949375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45984.16949375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45984.16949375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45984.16949375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45984.16949375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45984.16949375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45984.16949375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45984.16949375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45984.16949375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45984.16949375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45984.16949375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45984.16949375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45984.16949375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45984.16949375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45984.16949375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45984.16949375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45984.16949375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45984.16949375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45984.16949375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45984.16949375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45984.16949375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45984.16949375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45984.16949375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45984.16949375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45984.16949375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45984.16949375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45984.16949375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45984.16949375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45984.16949375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45984.16949375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45984.16949375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45984.16949375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45984.16949375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45984.16949375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45984.16949375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45984.16949375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45984.16949375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45984.16949375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45984.16949375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45984.16949375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45984.16949375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45984.16949375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45984.16949375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45984.16949375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45984.16949375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45984.16949375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45984.16949375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45984.16949375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45984.16949375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45984.16949375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45984.16949375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45984.16949375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45984.16949375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45984.16949375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45984.16949375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45984.16949375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45984.16949375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45984.16949375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45984.16949375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45984.16949375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45984.16949375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45984.16949375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45984.16949375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45984.16949375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45984.16949375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45984.16949375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45984.16949375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45984.16949375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45984.16949375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45984.16949375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45984.16949375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45984.16949375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45984.16949375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45984.16949375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45984.16949375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45984.16949375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45984.16949375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45984.16949375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45984.16949375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45984.16949375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45984.16949375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45984.16949375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45984.16949375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45984.16949375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45984.16949375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45984.16949375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45984.16949375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45984.16949375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45984.16949375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45984.16949375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45984.16949375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45984.16949375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45984.16949375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45984.16949375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45984.16949375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45984.16949375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45984.16949375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45984.16949375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45984.16949375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45984.16949375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45984.16949375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45984.16949375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45984.16949375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45984.16949375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45984.16949375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45984.16949375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45984.16949375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45984.16949375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45984.16949375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45984.16949375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45984.16949375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45984.16949375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45984.16949375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45984.16949375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45984.16949375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45984.16949375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45984.16949375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45984.16949375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45984.16949375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45984.16949375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45984.16949375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45984.16949375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45984.16949375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45984.16949375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45984.16949375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45984.16949375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45984.16949375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45984.16949375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45984.16949375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45984.16949375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45984.16949375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45984.16949375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45984.16949375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45984.16949375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45984.16949375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45984.16949375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45984.16949375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45984.16949375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45984.16949375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45984.16949375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45984.16949375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45984.16949375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45984.16949375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45984.16949375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45984.16949375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45984.16949375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45984.16949375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45984.16949375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45984.16949375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45984.16949375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45984.16949375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45984.16949375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45984.16949375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45984.16949375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45984.16949375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45984.16949375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45984.16949375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45984.16949375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45984.16949375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45984.16949375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45984.16949375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45984.16949375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45984.16949375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45984.16949375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45984.16949375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45984.16949375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45984.16949375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45984.16949375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45984.16949375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45984.16949375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45984.16949375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45984.16949375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45984.16949375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45984.16949375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45984.16949375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45984.16949375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45984.16949375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45984.16949375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45984.16949375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45984.16949375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45984.16949375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45984.16949375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45984.16949375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45984.16949375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45984.16949375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45984.16949375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45984.16949375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45984.16949375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45984.16949375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45984.16949375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45984.16949375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45984.16949375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45984.16949375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45984.16949375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45984.16949375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45984.16949375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45984.16949375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45984.16949375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45984.16949375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45984.16949375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45984.16949375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45984.16949375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45984.16949375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45984.16949375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45984.16949375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45984.16949375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45984.16949375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45984.16949375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45984.16949375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45984.16949375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45984.16949375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45984.16949375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45984.16949375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45984.16949375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45984.16949375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45984.16949375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45984.16949375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45984.16949375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45984.16949375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45984.16949375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45984.16949375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45984.16949375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45984.16949375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45984.16949375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45984.16949375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45984.16949375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45984.16949375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45984.16949375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45984.16949375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45984.16949375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45984.16949375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45984.16949375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45984.16949375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45984.16949375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45984.16949375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45984.16949375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45984.16949375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45984.16949375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45984.16949375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45984.16949375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45984.16949375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45984.16949375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45984.16949375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45984.16949375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45984.16949375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45984.16949375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45984.16949375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45984.16949375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45984.16949375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45984.16949375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45984.16949375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45984.16949375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45984.16949375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45984.16949375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45984.16949375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45984.16949375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45984.16949375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45984.16949375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45984.16949375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45984.16949375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45984.16949375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45984.16949375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45984.16949375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45984.16949375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45984.16949375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45984.16949375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45984.16949375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45984.16949375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45984.16949375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45984.16949375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45984.16949375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45984.16949375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45984.16949375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45984.16949375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45984.16949375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45984.16949375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45984.16949375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45984.16949375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45984.16949375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45984.16949375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45984.16949375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45984.16949375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45984.16949375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45984.16949375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45984.16949375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45984.16949375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45984.16949375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45984.16949375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45984.16949375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45984.16949375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45984.16949375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45984.16949375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45984.16949375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45984.16949375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45984.16949375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45984.16949375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45984.16949375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45984.16949375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45984.16949375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45984.16949375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45984.16949375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45984.16949375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45984.16949375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45984.16949375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45984.16949375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45984.16949375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45984.16949375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45984.16949375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45984.16949375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45984.16949375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45984.16949375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45984.16949375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45984.16949375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45984.16949375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45984.16949375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45984.16949375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45984.16949375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45984.16949375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45984.16949375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45984.16949375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45984.16949375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45984.16949375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45984.16949375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45984.16949375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45984.16949375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45984.16949375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45984.16949375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45984.16949375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45984.16949375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45984.16949375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45984.16949375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45984.16949375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45984.16949375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45984.16949375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45984.16949375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45984.16949375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45984.16949375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45984.16949375</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280.68877615740348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0.42997986111004138</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45984.16949375</v>
      </c>
      <c r="H4" s="95">
        <v>45983.94866898148</v>
      </c>
      <c r="I4" s="113" t="str">
        <f>IFERROR(VLOOKUP(D4,DB!A:F,6,0),"")</f>
        <v>Sceco</v>
      </c>
      <c r="J4" s="113" t="str">
        <f>IFERROR(VLOOKUP(D4,DB!A:G,7,0),"")</f>
        <v>In progress</v>
      </c>
      <c r="K4" s="97" t="s">
        <v>39112</v>
      </c>
      <c r="L4" s="91" t="str">
        <f>IFERROR(VLOOKUP(D4,DB!A:I,9,0),"")</f>
        <v>Latis</v>
      </c>
    </row>
    <row r="5" spans="1:16" ht="15" customHeight="1">
      <c r="A5" s="113" t="s">
        <v>39113</v>
      </c>
      <c r="B5" s="113" t="str">
        <f>IFERROR(VLOOKUP(D5,DB!A:K,11,0),"")</f>
        <v>R4</v>
      </c>
      <c r="C5" s="93">
        <v>10</v>
      </c>
      <c r="D5" s="91" t="s">
        <v>28464</v>
      </c>
      <c r="E5" s="94" t="s">
        <v>39114</v>
      </c>
      <c r="F5" s="95">
        <v>45984.162499999999</v>
      </c>
      <c r="G5" s="96">
        <f ca="1">IFERROR(NOW()-F5,"")</f>
        <v>6.9937500011292286E-3</v>
      </c>
      <c r="H5" s="95">
        <v>45983.94866898148</v>
      </c>
      <c r="I5" s="113" t="str">
        <f>IFERROR(VLOOKUP(D5,DB!A:F,6,0),"")</f>
        <v>SCECO+STB</v>
      </c>
      <c r="J5" s="113" t="str">
        <f>IFERROR(VLOOKUP(D5,DB!A:G,7,0),"")</f>
        <v>Weak</v>
      </c>
      <c r="K5" s="156" t="s">
        <v>39115</v>
      </c>
      <c r="L5" s="91" t="str">
        <f>IFERROR(VLOOKUP(D5,DB!A:I,9,0),"")</f>
        <v>Latis</v>
      </c>
    </row>
    <row r="6" spans="1:16" ht="15" customHeight="1">
      <c r="A6" s="113"/>
      <c r="B6" s="113" t="str">
        <f>IFERROR(VLOOKUP(D6,DB!A:K,11,0),"")</f>
        <v/>
      </c>
      <c r="C6" s="93"/>
      <c r="D6" s="91"/>
      <c r="E6" s="94"/>
      <c r="F6" s="95"/>
      <c r="G6" s="96">
        <f ca="1">IFERROR(NOW()-F6,"")</f>
        <v>45984.16949375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45984.16949375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45984.16949375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45984.16949375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45984.16949375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45984.16949375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45984.16949375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45984.16949375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45984.16949375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45984.16949375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45984.16949375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45984.16949375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45984.16949375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45984.16949375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45984.16949375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45984.16949375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45984.16949375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45984.16949375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45984.16949375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45984.16949375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45984.16949375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45984.16949375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45984.16949375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45984.16949375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45984.16949375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45984.16949375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45984.16949375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45984.16949375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45984.16949375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45984.16949375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45984.16949375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45984.16949375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45984.16949375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45984.16949375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45984.16949375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45984.16949375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45984.16949375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45984.16949375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45984.16949375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45984.16949375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45984.16949375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45984.16949375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45984.16949375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45984.16949375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45984.16949375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45984.16949375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45984.16949375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45984.16949375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45984.16949375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45984.16949375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45984.16949375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45984.16949375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45984.16949375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45984.16949375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45984.16949375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45984.16949375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45984.16949375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45984.16949375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45984.16949375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45984.16949375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45984.16949375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45984.16949375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45984.16949375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45984.16949375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45984.16949375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45984.16949375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45984.16949375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45984.16949375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45984.16949375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45984.16949375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45984.16949375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45984.16949375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45984.16949375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45984.16949375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45984.16949375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45984.16949375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45984.16949375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45984.16949375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45984.16949375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45984.16949375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45984.16949375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45984.16949375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45984.16949375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45984.16949375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45984.16949375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45984.16949375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45984.16949375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45984.16949375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45984.16949375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45984.16949375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45984.16949375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45984.16949375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45984.16949375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45984.16949375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45984.16949375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45984.16949375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45984.16949375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45984.16949375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45984.16949375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45984.16949375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45984.16949375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45984.16949375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45984.16949375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45984.16949375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45984.16949375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45984.16949375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45984.16949375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45984.16949375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45984.16949375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45984.16949375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45984.16949375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45984.16949375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45984.16949375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45984.16949375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45984.16949375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45984.16949375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45984.16949375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45984.16949375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45984.16949375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45984.16949375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45984.16949375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45984.16949375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45984.16949375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45984.16949375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45984.16949375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45984.16949375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45984.16949375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45984.16949375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45984.16949375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45984.16949375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45984.16949375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45984.16949375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45984.16949375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45984.16949375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45984.16949375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45984.16949375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45984.16949375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45984.16949375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45984.16949375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45984.16949375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45984.16949375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45984.16949375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45984.16949375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45984.16949375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45984.16949375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45984.16949375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45984.16949375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45984.16949375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45984.16949375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45984.16949375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45984.16949375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45984.16949375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45984.16949375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45984.16949375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45984.16949375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45984.16949375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45984.16949375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45984.16949375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45984.16949375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45984.16949375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45984.16949375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45984.16949375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45984.16949375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45984.16949375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45984.16949375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45984.16949375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45984.16949375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45984.16949375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45984.16949375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45984.16949375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45984.16949375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45984.16949375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45984.16949375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45984.16949375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45984.16949375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45984.16949375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45984.16949375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45984.16949375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45984.16949375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45984.16949375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45984.16949375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45984.16949375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45984.16949375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45984.16949375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45984.16949375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45984.16949375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45984.16949375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45984.16949375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45984.16949375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45984.16949375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45984.16949375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45984.16949375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45984.16949375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45984.16949375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45984.16949375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45984.16949375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45984.16949375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45984.16949375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45984.16949375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45984.16949375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45984.16949375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45984.16949375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45984.16949375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45984.16949375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45984.16949375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45984.16949375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45984.16949375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45984.16949375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45984.16949375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45984.16949375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45984.16949375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45984.16949375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45984.16949375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45984.16949375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45984.16949375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45984.16949375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45984.16949375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45984.16949375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45984.16949375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45984.16949375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45984.16949375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45984.16949375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45984.16949375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45984.16949375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45984.16949375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45984.16949375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45984.16949375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45984.16949375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45984.16949375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45984.16949375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45984.16949375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45984.16949375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45984.16949375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45984.16949375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45984.16949375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45984.16949375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45984.16949375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45984.16949375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45984.16949375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45984.16949375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45984.16949375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45984.16949375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45984.16949375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45984.16949375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45984.16949375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45984.16949375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45984.16949375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45984.16949375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45984.16949375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45984.16949375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45984.16949375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45984.16949375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45984.16949375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45984.16949375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45984.16949375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45984.16949375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45984.16949375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45984.16949375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45984.16949375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45984.16949375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45984.16949375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45984.16949375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45984.16949375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45984.16949375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45984.16949375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45984.16949375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45984.16949375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45984.16949375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45984.16949375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45984.16949375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45984.16949375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45984.16949375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45984.16949375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45984.16949375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45984.16949375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45984.16949375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45984.16949375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45984.16949375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45984.16949375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45984.16949375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45984.16949375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45984.16949375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45984.16949375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45984.16949375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45984.16949375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45984.16949375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45984.16949375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45984.16949375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45984.16949375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45984.16949375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45984.16949375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45984.16949375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45984.16949375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45984.16949375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45984.16949375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45984.16949375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45984.16949375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45984.16949375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45984.16949375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45984.16949375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45984.16949375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45984.16949375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45984.16949375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45984.16949375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45984.16949375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45984.16949375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45984.16949375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45984.16949375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45984.16949375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45984.16949375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45984.16949375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45984.16949375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45984.16949375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45984.16949375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45984.16949375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45984.16949375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45984.16949375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45984.16949375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45984.16949375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45984.16949375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45984.16949375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45984.16949375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45984.16949375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45984.16949375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45984.16949375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45984.16949375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45984.16949375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45984.16949375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45984.16949375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45984.16949375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45984.16949375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45984.16949375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45984.16949375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45984.16949375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45984.16949375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45984.16949375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45984.16949375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45984.16949375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45984.16949375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45984.16949375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45984.16949375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45984.16949375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45984.16949375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45984.16949375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45984.16949375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45984.16949375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45984.16949375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45984.16949375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45984.16949375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45984.16949375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45984.16949375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45984.16949375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45984.16949375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45984.16949375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45984.16949375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45984.16949375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45984.16949375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45984.16949375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45984.16949375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45984.16949375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45984.16949375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45984.16949375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45984.16949375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45984.16949375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45984.16949375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45984.16949375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45984.16949375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45984.16949375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45984.16949375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45984.16949375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45984.16949375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45984.16949375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45984.16949375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45984.16949375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45984.16949375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45984.16949375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45984.16949375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45984.16949375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45984.16949375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45984.16949375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45984.16949375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45984.16949375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45984.16949375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45984.16949375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45984.16949375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45984.16949375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45984.16949375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45984.16949375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45984.16949375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45984.16949375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45984.16949375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45984.16949375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45984.16949375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45984.16949375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45984.16949375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45984.16949375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45984.16949375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45984.16949375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45984.16949375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45984.16949375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45984.16949375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45984.16949375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45984.16949375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45984.16949375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45984.16949375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45984.16949375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45984.16949375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45984.16949375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45984.16949375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45984.16949375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45984.16949375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45984.16949375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45984.16949375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45984.16949375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45984.16949375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45984.16949375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45984.16949375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45984.16949375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45984.16949375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45984.16949375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45984.16949375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45984.16949375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45984.16949375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45984.16949375</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92.337433564811363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57.980616435183038</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35.508382638887269</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6.6546905092618545</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2.7961951388861053</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1</v>
      </c>
      <c r="D7" s="109" t="s">
        <v>15237</v>
      </c>
      <c r="E7" s="109" t="s">
        <v>39021</v>
      </c>
      <c r="F7" s="109" t="s">
        <v>39127</v>
      </c>
      <c r="G7" s="111" t="str">
        <f ca="1">IFERROR(NOW()-F7,"")</f>
        <v/>
      </c>
      <c r="H7" s="128">
        <v>45983.834201388891</v>
      </c>
      <c r="I7" s="109" t="str">
        <f>IFERROR(VLOOKUP(D7,DB!A:F,6,0),"")</f>
        <v>SCECO</v>
      </c>
      <c r="J7" s="109" t="str">
        <f>IFERROR(VLOOKUP(D7,DB!A:G,7,0),"")</f>
        <v>Dead</v>
      </c>
      <c r="K7" s="109" t="s">
        <v>39128</v>
      </c>
      <c r="L7" s="109" t="str">
        <f>IFERROR(VLOOKUP(D7,DB!A:I,9,0),"")</f>
        <v>Latis</v>
      </c>
    </row>
    <row r="8" spans="1:13">
      <c r="A8" s="109" t="s">
        <v>39129</v>
      </c>
      <c r="B8" s="109" t="str">
        <f>IFERROR(VLOOKUP(D8,DB!A:K,11,0),"")</f>
        <v>R5</v>
      </c>
      <c r="C8" s="109">
        <v>1</v>
      </c>
      <c r="D8" s="109" t="s">
        <v>33303</v>
      </c>
      <c r="E8" s="109" t="s">
        <v>39021</v>
      </c>
      <c r="F8" s="109" t="s">
        <v>39127</v>
      </c>
      <c r="G8" s="111" t="str">
        <f ca="1">IFERROR(NOW()-F8,"")</f>
        <v/>
      </c>
      <c r="H8" s="128">
        <v>45984.140601851854</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45984.16949375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45984.16949375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45984.16949375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45984.16949375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45984.16949375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45984.16949375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45984.16949375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45984.16949375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45984.16949375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45984.16949375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45984.16949375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45984.16949375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45984.16949375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45984.16949375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45984.16949375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45984.16949375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45984.16949375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45984.16949375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45984.16949375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45984.16949375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45984.16949375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45984.16949375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45984.16949375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45984.16949375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45984.16949375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45984.16949375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45984.16949375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45984.16949375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45984.16949375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45984.16949375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45984.16949375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45984.16949375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45984.16949375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45984.16949375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45984.16949375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45984.16949375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45984.16949375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45984.16949375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45984.16949375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45984.16949375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45984.16949375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45984.16949375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45984.16949375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45984.16949375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45984.16949375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45984.16949375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45984.16949375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45984.16949375</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45984.16949375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45984.16949375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45984.16949375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45984.16949375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45984.16949375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45984.16949375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45984.16949375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45984.16949375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45984.16949375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45984.16949375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45984.16949375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45984.16949375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45984.16949375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45984.16949375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45984.16949375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45984.16949375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45984.16949375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45984.16949375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45984.16949375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45984.16949375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45984.16949375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45984.16949375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45984.16949375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45984.16949375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45984.16949375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45984.16949375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45984.16949375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45984.16949375</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39131</v>
      </c>
      <c r="B2" s="119" t="str">
        <f>IFERROR(VLOOKUP(D2,DB!A:K,11,0),"")</f>
        <v>R6</v>
      </c>
      <c r="C2" s="120">
        <v>2</v>
      </c>
      <c r="D2" s="151" t="s">
        <v>38968</v>
      </c>
      <c r="E2" s="109" t="s">
        <v>39021</v>
      </c>
      <c r="F2" s="121">
        <v>45983.943680555552</v>
      </c>
      <c r="G2" s="104">
        <f t="shared" ref="G2:G11" ca="1" si="0">IFERROR(NOW()-F2,"-")</f>
        <v>0.22581319444725523</v>
      </c>
      <c r="H2" s="121">
        <v>45983.922696759262</v>
      </c>
      <c r="I2" s="119" t="str">
        <f>IFERROR(VLOOKUP(D2,DB!A:F,6,0),"")</f>
        <v>Generator-SG</v>
      </c>
      <c r="J2" s="119" t="str">
        <f>IFERROR(VLOOKUP(D2,DB!A:G,7,0),"")</f>
        <v>Vandalized</v>
      </c>
      <c r="K2" s="122" t="s">
        <v>39132</v>
      </c>
      <c r="L2" s="123" t="str">
        <f>IFERROR(VLOOKUP(D2,DB!A:I,9,0),"")</f>
        <v>Latis</v>
      </c>
    </row>
    <row r="3" spans="1:16382" ht="31.5" customHeight="1">
      <c r="A3" s="118"/>
      <c r="B3" s="119" t="str">
        <f>IFERROR(VLOOKUP(D3,DB!A:K,11,0),"")</f>
        <v/>
      </c>
      <c r="C3" s="120"/>
      <c r="D3" s="119"/>
      <c r="E3" s="109"/>
      <c r="F3" s="121"/>
      <c r="G3" s="104">
        <f t="shared" ca="1" si="0"/>
        <v>45984.16949375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45984.16949375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45984.16949375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45984.16949375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45984.16949375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45984.16949375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45984.16949375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45984.16949375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45984.16949375</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45984.16949375</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45984.16949375</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45984.16949375</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45984.16949375</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45984.16949375</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45984.16949375</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45984.16949375</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45984.16949375</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45984.16949375</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45984.16949375</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45984.16949375</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45984.16949375</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45984.16949375</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45984.16949375</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45984.16949375</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45984.16949375</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45984.16949375</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45984.16949375</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45984.16949375</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45984.16949375</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45984.16949375</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45984.16949375</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45984.16949375</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45984.16949375</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45984.16949375</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45984.16949375</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45984.16949375</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45984.16949375</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45984.16949375</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45984.16949375</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45984.16949375</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45984.16949375</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45984.16949375</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45984.16949375</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45984.16949375</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45984.16949375</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45984.16949375</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45984.16949375</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45984.16949375</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45984.16949375</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45984.16949375</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45984.16949375</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45984.16949375</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45984.16949375</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45984.16949375</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45984.16949375</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45984.16949375</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45984.16949375</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45984.16949375</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2025-11-23T01:06:03Z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