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184" documentId="120_S{2AC9BD13-BADA-5192-A53E-5A8FF88502F6}" xr6:coauthVersionLast="47" xr6:coauthVersionMax="47" xr10:uidLastSave="{6B480216-4D8F-4886-B0AB-37F5E9DDA831}"/>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5" l="1"/>
  <c r="G5" i="5"/>
  <c r="I5" i="5"/>
  <c r="J5" i="5"/>
  <c r="L5" i="5"/>
  <c r="L4" i="2"/>
  <c r="J4" i="2"/>
  <c r="I4" i="2"/>
  <c r="G4" i="2"/>
  <c r="B4" i="2"/>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3" i="4"/>
  <c r="G3" i="4"/>
  <c r="I3" i="4"/>
  <c r="J3" i="4"/>
  <c r="L3" i="4"/>
  <c r="B4" i="4"/>
  <c r="G4" i="4"/>
  <c r="I4" i="4"/>
  <c r="J4" i="4"/>
  <c r="L4" i="4"/>
  <c r="B5" i="4"/>
  <c r="G5" i="4"/>
  <c r="I5" i="4"/>
  <c r="J5" i="4"/>
  <c r="L5" i="4"/>
  <c r="B6" i="4"/>
  <c r="G6" i="4"/>
  <c r="I6" i="4"/>
  <c r="J6" i="4"/>
  <c r="L6" i="4"/>
  <c r="B7" i="4"/>
  <c r="G7" i="4"/>
  <c r="I7" i="4"/>
  <c r="J7" i="4"/>
  <c r="L7" i="4"/>
  <c r="B8" i="4"/>
  <c r="G8" i="4"/>
  <c r="I8" i="4"/>
  <c r="J8" i="4"/>
  <c r="L8" i="4"/>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141" i="5"/>
  <c r="I141" i="5"/>
  <c r="J141" i="5"/>
  <c r="L141" i="5"/>
  <c r="B142" i="5"/>
  <c r="I142" i="5"/>
  <c r="J142" i="5"/>
  <c r="L14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<sst xmlns="http://schemas.openxmlformats.org/spreadsheetml/2006/main" count="180265" uniqueCount="39117">
  <si>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</si>
  <si>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</si>
  <si>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</si>
  <si>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</si>
  <si>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</si>
  <si>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</si>
  <si>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</si>
  <si>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</si>
  <si>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</si>
  <si>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</si>
  <si>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</si>
  <si>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</si>
  <si>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</si>
  <si>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</si>
  <si>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</si>
  <si>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</si>
  <si>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</si>
  <si>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</si>
  <si>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</si>
  <si>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</si>
  <si>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</si>
  <si>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</si>
  <si>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</si>
  <si>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</si>
  <si>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</si>
  <si>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</si>
  <si>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</si>
  <si>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</si>
  <si>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</si>
  <si>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</si>
  <si>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</si>
  <si>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</si>
  <si>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</si>
  <si>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</si>
  <si>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</si>
  <si>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</si>
  <si>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</si>
  <si>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</si>
  <si>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</si>
  <si>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</si>
  <si>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</si>
  <si>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</si>
  <si>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</si>
  <si>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</si>
  <si>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</si>
  <si>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</si>
  <si>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</si>
  <si>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</si>
  <si>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</si>
  <si>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</si>
  <si>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</si>
  <si>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</si>
  <si>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</si>
  <si>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</si>
  <si>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</si>
  <si>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</si>
  <si>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</si>
  <si>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</si>
  <si>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</si>
  <si>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</si>
  <si>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</si>
  <si>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</si>
  <si>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</si>
  <si>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</si>
  <si>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</si>
  <si>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</si>
  <si>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</si>
  <si>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</si>
  <si>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</si>
  <si>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</si>
  <si>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</si>
  <si>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</si>
  <si>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</si>
  <si>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</si>
  <si>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</si>
  <si>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</si>
  <si>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</si>
  <si>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</si>
  <si>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</si>
  <si>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</si>
  <si>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</si>
  <si>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</si>
  <si>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</si>
  <si>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</si>
  <si>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</si>
  <si>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</si>
  <si>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</si>
  <si>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</si>
  <si>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</si>
  <si>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</si>
  <si>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</si>
  <si>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</si>
  <si>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</si>
  <si>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</si>
  <si>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</si>
  <si>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</si>
  <si>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</si>
  <si>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</si>
  <si>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</si>
  <si>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</si>
  <si>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</si>
  <si>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</si>
  <si>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</si>
  <si>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</si>
  <si>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</si>
  <si>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</si>
  <si>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</si>
  <si>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</si>
  <si>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</si>
  <si>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</si>
  <si>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</si>
  <si>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</si>
  <si>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</si>
  <si>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</si>
  <si>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</si>
  <si>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</si>
  <si>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</si>
  <si>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</si>
  <si>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</si>
  <si>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</si>
  <si>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</si>
  <si>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</si>
  <si>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</si>
  <si>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</si>
  <si>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</si>
  <si>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</si>
  <si>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</si>
  <si>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</si>
  <si>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</si>
  <si>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</si>
  <si>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</si>
  <si>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</si>
  <si>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</si>
  <si>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</si>
  <si>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</si>
  <si>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</si>
  <si>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</si>
  <si>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</si>
  <si>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</si>
  <si>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</si>
  <si>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</si>
  <si>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</si>
  <si>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</si>
  <si>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</si>
  <si>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</si>
  <si>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</si>
  <si>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</si>
  <si>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</si>
  <si>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</si>
  <si>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</si>
  <si>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</si>
  <si>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</si>
  <si>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</si>
  <si>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</si>
  <si>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</si>
  <si>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</si>
  <si>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</si>
  <si>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</si>
  <si>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</si>
  <si>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</si>
  <si>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</si>
  <si>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</si>
  <si>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</si>
  <si>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</si>
  <si>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</si>
  <si>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</si>
  <si>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</si>
  <si>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</si>
  <si>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</si>
  <si>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</si>
  <si>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</si>
  <si>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</si>
  <si>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</si>
  <si>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</si>
  <si>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</si>
  <si>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</si>
  <si>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</si>
  <si>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</si>
  <si>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</si>
  <si>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</si>
  <si>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</si>
  <si>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</si>
  <si>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</si>
  <si>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</si>
  <si>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</si>
  <si>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</si>
  <si>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</si>
  <si>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</si>
  <si>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</si>
  <si>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</si>
  <si>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</si>
  <si>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</si>
  <si>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</si>
  <si>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</si>
  <si>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</si>
  <si>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</si>
  <si>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</si>
  <si>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</si>
  <si>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</si>
  <si>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</si>
  <si>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</si>
  <si>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</si>
  <si>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</si>
  <si>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</si>
  <si>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</si>
  <si>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</si>
  <si>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</si>
  <si>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</si>
  <si>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</si>
  <si>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</si>
  <si>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</si>
  <si>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</si>
  <si>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</si>
  <si>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</si>
  <si>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</si>
  <si>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</si>
  <si>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</si>
  <si>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</si>
  <si>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</si>
  <si>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</si>
  <si>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</si>
  <si>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</si>
  <si>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</si>
  <si>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</si>
  <si>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</si>
  <si>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</si>
  <si>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</si>
  <si>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</si>
  <si>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</si>
  <si>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</si>
  <si>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</si>
  <si>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</si>
  <si>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</si>
  <si>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</si>
  <si>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</si>
  <si>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</si>
  <si>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</si>
  <si>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</si>
  <si>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</si>
  <si>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</si>
  <si>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</si>
  <si>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</si>
  <si>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</si>
  <si>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</si>
  <si>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</si>
  <si>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</si>
  <si>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</si>
  <si>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</si>
  <si>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</si>
  <si>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</si>
  <si>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</si>
  <si>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</si>
  <si>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</si>
  <si>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</si>
  <si>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</si>
  <si>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</si>
  <si>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</si>
  <si>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</si>
  <si>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</si>
  <si>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</si>
  <si>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</si>
  <si>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</si>
  <si>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</si>
  <si>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</si>
  <si>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</si>
  <si>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</si>
  <si>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</si>
  <si>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</si>
  <si>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</si>
  <si>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</si>
  <si>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</si>
  <si>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</si>
  <si>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</si>
  <si>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</si>
  <si>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</si>
  <si>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</si>
  <si>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</si>
  <si>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</si>
  <si>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</si>
  <si>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</si>
  <si>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</si>
  <si>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</si>
  <si>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</si>
  <si>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</si>
  <si>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</si>
  <si>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</si>
  <si>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</si>
  <si>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</si>
  <si>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</si>
  <si>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</si>
  <si>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</si>
  <si>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</si>
  <si>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</si>
  <si>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</si>
  <si>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</si>
  <si>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</si>
  <si>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</si>
  <si>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</si>
  <si>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</si>
  <si>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</si>
  <si>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</si>
  <si>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</si>
  <si>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</si>
  <si>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</si>
  <si>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</si>
  <si>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</si>
  <si>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</si>
  <si>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</si>
  <si>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</si>
  <si>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</si>
  <si>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</si>
  <si>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</si>
  <si>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</si>
  <si>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</si>
  <si>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</si>
  <si>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</si>
  <si>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</si>
  <si>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</si>
  <si>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</si>
  <si>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</si>
  <si>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</si>
  <si>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</si>
  <si>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</si>
  <si>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</si>
  <si>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</si>
  <si>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</si>
  <si>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</si>
  <si>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</si>
  <si>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</si>
  <si>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</si>
  <si>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</si>
  <si>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</si>
  <si>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</si>
  <si>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</si>
  <si>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</si>
  <si>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</si>
  <si>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</si>
  <si>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</si>
  <si>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</si>
  <si>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</si>
  <si>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</si>
  <si>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</si>
  <si>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</si>
  <si>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</si>
  <si>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</si>
  <si>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</si>
  <si>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</si>
  <si>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</si>
  <si>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</si>
  <si>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</si>
  <si>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</si>
  <si>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</si>
  <si>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</si>
  <si>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</si>
  <si>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</si>
  <si>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</si>
  <si>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</si>
  <si>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</si>
  <si>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</si>
  <si>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</si>
  <si>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</si>
  <si>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</si>
  <si>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</si>
  <si>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</si>
  <si>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</si>
  <si>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</si>
  <si>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</si>
  <si>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</si>
  <si>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</si>
  <si>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</si>
  <si>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</si>
  <si>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</si>
  <si>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</si>
  <si>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</si>
  <si>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</si>
  <si>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</si>
  <si>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</si>
  <si>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</si>
  <si>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</si>
  <si>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</si>
  <si>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</si>
  <si>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</si>
  <si>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</si>
  <si>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</si>
  <si>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</si>
  <si>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</si>
  <si>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</si>
  <si>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</si>
  <si>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</si>
  <si>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</si>
  <si>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</si>
  <si>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</si>
  <si>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</si>
  <si>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</si>
  <si>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</si>
  <si>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</si>
  <si>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</si>
  <si>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</si>
  <si>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</si>
  <si>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</si>
  <si>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</si>
  <si>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</si>
  <si>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</si>
  <si>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</si>
  <si>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</si>
  <si>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</si>
  <si>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</si>
  <si>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</si>
  <si>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</si>
  <si>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</si>
  <si>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</si>
  <si>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</si>
  <si>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</si>
  <si>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</si>
  <si>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</si>
  <si>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</si>
  <si>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</si>
  <si>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</si>
  <si>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</si>
  <si>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</si>
  <si>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</si>
  <si>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</si>
  <si>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</si>
  <si>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</si>
  <si>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</si>
  <si>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</si>
  <si>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</si>
  <si>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</si>
  <si>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</si>
  <si>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</si>
  <si>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</si>
  <si>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</si>
  <si>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</si>
  <si>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</si>
  <si>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</si>
  <si>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</si>
  <si>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</si>
  <si>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</si>
  <si>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</si>
  <si>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</si>
  <si>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</si>
  <si>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</si>
  <si>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</si>
  <si>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</si>
  <si>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</si>
  <si>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</si>
  <si>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</si>
  <si>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</si>
  <si>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</si>
  <si>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</si>
  <si>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</si>
  <si>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</si>
  <si>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</si>
  <si>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</si>
  <si>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</si>
  <si>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</si>
  <si>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</si>
  <si>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</si>
  <si>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</si>
  <si>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</si>
  <si>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</si>
  <si>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</si>
  <si>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</si>
  <si>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</si>
  <si>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</si>
  <si>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</si>
  <si>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</si>
  <si>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</si>
  <si>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</si>
  <si>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</si>
  <si>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</si>
  <si>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</si>
  <si>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</si>
  <si>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</si>
  <si>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</si>
  <si>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</si>
  <si>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</si>
  <si>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</si>
  <si>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</si>
  <si>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</si>
  <si>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</si>
  <si>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</si>
  <si>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</si>
  <si>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</si>
  <si>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</si>
  <si>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</si>
  <si>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</si>
  <si>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</si>
  <si>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</si>
  <si>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</si>
  <si>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</si>
  <si>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</si>
  <si>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</si>
  <si>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</si>
  <si>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</si>
  <si>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</si>
  <si>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</si>
  <si>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</si>
  <si>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</si>
  <si>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</si>
  <si>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</si>
  <si>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</si>
  <si>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</si>
  <si>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</si>
  <si>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</si>
  <si>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</si>
  <si>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</si>
  <si>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</si>
  <si>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</si>
  <si>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</si>
  <si>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</si>
  <si>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</si>
  <si>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</si>
  <si>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</si>
  <si>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</si>
  <si>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</si>
  <si>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</si>
  <si>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</si>
  <si>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</si>
  <si>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</si>
  <si>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</si>
  <si>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</si>
  <si>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</si>
  <si>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</si>
  <si>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</si>
  <si>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</si>
  <si>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</si>
  <si>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</si>
  <si>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</si>
  <si>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</si>
  <si>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</si>
  <si>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</si>
  <si>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</si>
  <si>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</si>
  <si>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</si>
  <si>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</si>
  <si>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</si>
  <si>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</si>
  <si>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</si>
  <si>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</si>
  <si>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</si>
  <si>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</si>
  <si>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</si>
  <si>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</si>
  <si>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</si>
  <si>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</si>
  <si>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</si>
  <si>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</si>
  <si>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</si>
  <si>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</si>
  <si>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</si>
  <si>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</si>
  <si>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</si>
  <si>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</si>
  <si>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</si>
  <si>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</si>
  <si>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</si>
  <si>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</si>
  <si>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</si>
  <si>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</si>
  <si>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</si>
  <si>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</si>
  <si>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</si>
  <si>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</si>
  <si>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</si>
  <si>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</si>
  <si>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</si>
  <si>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</si>
  <si>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</si>
  <si>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</si>
  <si>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</si>
  <si>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</si>
  <si>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</si>
  <si>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</si>
  <si>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</si>
  <si>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</si>
  <si>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</si>
  <si>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</si>
  <si>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</si>
  <si>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</si>
  <si>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</si>
  <si>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</si>
  <si>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</si>
  <si>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</si>
  <si>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</si>
  <si>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</si>
  <si>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</si>
  <si>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</si>
  <si>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</si>
  <si>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</si>
  <si>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</si>
  <si>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</si>
  <si>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</si>
  <si>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</si>
  <si>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</si>
  <si>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</si>
  <si>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</si>
  <si>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</si>
  <si>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</si>
  <si>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</si>
  <si>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</si>
  <si>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</si>
  <si>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</si>
  <si>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</si>
  <si>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</si>
  <si>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</si>
  <si>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</si>
  <si>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</si>
  <si>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</si>
  <si>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</si>
  <si>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</si>
  <si>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</si>
  <si>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</si>
  <si>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</si>
  <si>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</si>
  <si>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</si>
  <si>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</si>
  <si>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</si>
  <si>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</si>
  <si>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</si>
  <si>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</si>
  <si>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</si>
  <si>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</si>
  <si>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</si>
  <si>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</si>
  <si>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</si>
  <si>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</si>
  <si>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</si>
  <si>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</si>
  <si>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</si>
  <si>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</si>
  <si>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</si>
  <si>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</si>
  <si>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</si>
  <si>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</si>
  <si>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</si>
  <si>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</si>
  <si>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</si>
  <si>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</si>
  <si>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</si>
  <si>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</si>
  <si>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</si>
  <si>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</si>
  <si>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</si>
  <si>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</si>
  <si>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</si>
  <si>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</si>
  <si>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</si>
  <si>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</si>
  <si>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</si>
  <si>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</si>
  <si>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</si>
  <si>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</si>
  <si>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</si>
  <si>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</si>
  <si>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</si>
  <si>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</si>
  <si>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</si>
  <si>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</si>
  <si>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</si>
  <si>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</si>
  <si>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</si>
  <si>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</si>
  <si>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</si>
  <si>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</si>
  <si>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</si>
  <si>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</si>
  <si>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</si>
  <si>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</si>
  <si>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</si>
  <si>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</si>
  <si>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</si>
  <si>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</si>
  <si>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</si>
  <si>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</si>
  <si>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</si>
  <si>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</si>
  <si>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</si>
  <si>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</si>
  <si>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</si>
  <si>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</si>
  <si>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</si>
  <si>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</si>
  <si>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</si>
  <si>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</si>
  <si>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</si>
  <si>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</si>
  <si>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</si>
  <si>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</si>
  <si>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</si>
  <si>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</si>
  <si>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</si>
  <si>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</si>
  <si>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</si>
  <si>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</si>
  <si>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</si>
  <si>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</si>
  <si>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</si>
  <si>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</si>
  <si>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</si>
  <si>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</si>
  <si>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</si>
  <si>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</si>
  <si>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</si>
  <si>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</si>
  <si>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</si>
  <si>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</si>
  <si>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</si>
  <si>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</si>
  <si>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</si>
  <si>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</si>
  <si>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</si>
  <si>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</si>
  <si>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</si>
  <si>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</si>
  <si>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</si>
  <si>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</si>
  <si>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</si>
  <si>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</si>
  <si>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</si>
  <si>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</si>
  <si>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</si>
  <si>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</si>
  <si>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</si>
  <si>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</si>
  <si>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</si>
  <si>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</si>
  <si>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</si>
  <si>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</si>
  <si>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</si>
  <si>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</si>
  <si>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</si>
  <si>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</si>
  <si>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</si>
  <si>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</si>
  <si>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</si>
  <si>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</si>
  <si>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</si>
  <si>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</si>
  <si>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</si>
  <si>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</si>
  <si>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</si>
  <si>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</si>
  <si>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</si>
  <si>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</si>
  <si>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</si>
  <si>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</si>
  <si>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</si>
  <si>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</si>
  <si>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</si>
  <si>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</si>
  <si>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</si>
  <si>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</si>
  <si>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</si>
  <si>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</si>
  <si>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</si>
  <si>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</si>
  <si>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</si>
  <si>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</si>
  <si>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</si>
  <si>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</si>
  <si>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</si>
  <si>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</si>
  <si>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</si>
  <si>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</si>
  <si>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</si>
  <si>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</si>
  <si>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</si>
  <si>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</si>
  <si>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</si>
  <si>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</si>
  <si>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</si>
  <si>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</si>
  <si>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</si>
  <si>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</si>
  <si>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</si>
  <si>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</si>
  <si>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</si>
  <si>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</si>
  <si>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</si>
  <si>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</si>
  <si>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</si>
  <si>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</si>
  <si>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</si>
  <si>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</si>
  <si>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</si>
  <si>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</si>
  <si>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</si>
  <si>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</si>
  <si>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</si>
  <si>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</si>
  <si>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</si>
  <si>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</si>
  <si>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</si>
  <si>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</si>
  <si>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</si>
  <si>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</si>
  <si>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</si>
  <si>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</si>
  <si>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</si>
  <si>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</si>
  <si>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</si>
  <si>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</si>
  <si>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</si>
  <si>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</si>
  <si>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</si>
  <si>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</si>
  <si>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</si>
  <si>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</si>
  <si>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</si>
  <si>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</si>
  <si>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</si>
  <si>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</si>
  <si>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</si>
  <si>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</si>
  <si>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</si>
  <si>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</si>
  <si>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</si>
  <si>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</si>
  <si>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</si>
  <si>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</si>
  <si>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</si>
  <si>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</si>
  <si>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</si>
  <si>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</si>
  <si>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</si>
  <si>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</si>
  <si>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</si>
  <si>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</si>
  <si>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</si>
  <si>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</si>
  <si>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</si>
  <si>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</si>
  <si>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</si>
  <si>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</si>
  <si>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</si>
  <si>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</si>
  <si>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</si>
  <si>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</si>
  <si>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</si>
  <si>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</si>
  <si>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</si>
  <si>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</si>
  <si>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</si>
  <si>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</si>
  <si>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</si>
  <si>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</si>
  <si>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</si>
  <si>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</si>
  <si>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</si>
  <si>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</si>
  <si>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</si>
  <si>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</si>
  <si>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</si>
  <si>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</si>
  <si>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</si>
  <si>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</si>
  <si>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</si>
  <si>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</si>
  <si>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</si>
  <si>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</si>
  <si>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</si>
  <si>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</si>
  <si>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</si>
  <si>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</si>
  <si>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</si>
  <si>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</si>
  <si>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</si>
  <si>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</si>
  <si>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</si>
  <si>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</si>
  <si>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</si>
  <si>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</si>
  <si>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</si>
  <si>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</si>
  <si>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</si>
  <si>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</si>
  <si>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</si>
  <si>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</si>
  <si>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</si>
  <si>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</si>
  <si>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</si>
  <si>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</si>
  <si>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</si>
  <si>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</si>
  <si>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</si>
  <si>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</si>
  <si>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</si>
  <si>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</si>
  <si>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</si>
  <si>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</si>
  <si>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</si>
  <si>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</si>
  <si>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</si>
  <si>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</si>
  <si>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</si>
  <si>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</si>
  <si>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</si>
  <si>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</si>
  <si>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</si>
  <si>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</si>
  <si>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</si>
  <si>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</si>
  <si>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</si>
  <si>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</si>
  <si>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</si>
  <si>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</si>
  <si>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</si>
  <si>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</si>
  <si>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</si>
  <si>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</si>
  <si>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</si>
  <si>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</si>
  <si>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</si>
  <si>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</si>
  <si>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</si>
  <si>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</si>
  <si>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</si>
  <si>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</si>
  <si>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</si>
  <si>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</si>
  <si>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</si>
  <si>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</si>
  <si>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</si>
  <si>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</si>
  <si>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</si>
  <si>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</si>
  <si>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</si>
  <si>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</si>
  <si>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</si>
  <si>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</si>
  <si>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</si>
  <si>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</si>
  <si>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</si>
  <si>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</si>
  <si>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</si>
  <si>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</si>
  <si>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</si>
  <si>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</si>
  <si>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</si>
  <si>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</si>
  <si>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</si>
  <si>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</si>
  <si>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</si>
  <si>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</si>
  <si>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</si>
  <si>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</si>
  <si>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</si>
  <si>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</si>
  <si>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</si>
  <si>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</si>
  <si>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</si>
  <si>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</si>
  <si>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</si>
  <si>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</si>
  <si>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</si>
  <si>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</si>
  <si>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</si>
  <si>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</si>
  <si>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</si>
  <si>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</si>
  <si>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</si>
  <si>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</si>
  <si>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</si>
  <si>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</si>
  <si>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</si>
  <si>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</si>
  <si>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</si>
  <si>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</si>
  <si>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</si>
  <si>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</si>
  <si>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</si>
  <si>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</si>
  <si>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</si>
  <si>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</si>
  <si>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</si>
  <si>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</si>
  <si>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</si>
  <si>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</si>
  <si>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</si>
  <si>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</si>
  <si>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</si>
  <si>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</si>
  <si>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</si>
  <si>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</si>
  <si>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</si>
  <si>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</si>
  <si>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</si>
  <si>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</si>
  <si>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</si>
  <si>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</si>
  <si>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</si>
  <si>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</si>
  <si>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</si>
  <si>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</si>
  <si>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</si>
  <si>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</si>
  <si>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</si>
  <si>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</si>
  <si>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</si>
  <si>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</si>
  <si>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</si>
  <si>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</si>
  <si>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</si>
  <si>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</si>
  <si>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</si>
  <si>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</si>
  <si>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</si>
  <si>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</si>
  <si>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</si>
  <si>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</si>
  <si>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</si>
  <si>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</si>
  <si>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</si>
  <si>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</si>
  <si>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</si>
  <si>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</si>
  <si>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</si>
  <si>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</si>
  <si>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</si>
  <si>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</si>
  <si>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</si>
  <si>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</si>
  <si>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</si>
  <si>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</si>
  <si>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</si>
  <si>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</si>
  <si>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</si>
  <si>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</si>
  <si>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</si>
  <si>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</si>
  <si>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</si>
  <si>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</si>
  <si>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</si>
  <si>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</si>
  <si>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</si>
  <si>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</si>
  <si>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</si>
  <si>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</si>
  <si>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</si>
  <si>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</si>
  <si>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</si>
  <si>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</si>
  <si>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</si>
  <si>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</si>
  <si>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</si>
  <si>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</si>
  <si>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</si>
  <si>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</si>
  <si>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</si>
  <si>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</si>
  <si>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</si>
  <si>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</si>
  <si>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</si>
  <si>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</si>
  <si>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</si>
  <si>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</si>
  <si>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</si>
  <si>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</si>
  <si>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</si>
  <si>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</si>
  <si>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</si>
  <si>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</si>
  <si>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</si>
  <si>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</si>
  <si>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</si>
  <si>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</si>
  <si>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</si>
  <si>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</si>
  <si>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</si>
  <si>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</si>
  <si>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</si>
  <si>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</si>
  <si>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</si>
  <si>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</si>
  <si>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</si>
  <si>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</si>
  <si>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</si>
  <si>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</si>
  <si>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</si>
  <si>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</si>
  <si>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</si>
  <si>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</si>
  <si>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</si>
  <si>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</si>
  <si>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</si>
  <si>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</si>
  <si>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</si>
  <si>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</si>
  <si>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</si>
  <si>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</si>
  <si>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</si>
  <si>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</si>
  <si>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</si>
  <si>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</si>
  <si>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</si>
  <si>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</si>
  <si>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</si>
  <si>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</si>
  <si>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</si>
  <si>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</si>
  <si>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</si>
  <si>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</si>
  <si>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</si>
  <si>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</si>
  <si>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</si>
  <si>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</si>
  <si>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</si>
  <si>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</si>
  <si>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</si>
  <si>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</si>
  <si>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</si>
  <si>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</si>
  <si>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</si>
  <si>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</si>
  <si>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</si>
  <si>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</si>
  <si>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</si>
  <si>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</si>
  <si>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</si>
  <si>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</si>
  <si>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</si>
  <si>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</si>
  <si>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</si>
  <si>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</si>
  <si>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</si>
  <si>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</si>
  <si>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</si>
  <si>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</si>
  <si>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</si>
  <si>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</si>
  <si>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</si>
  <si>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</si>
  <si>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</si>
  <si>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</si>
  <si>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</si>
  <si>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</si>
  <si>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</si>
  <si>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</si>
  <si>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</si>
  <si>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</si>
  <si>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</si>
  <si>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</si>
  <si>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</si>
  <si>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</si>
  <si>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</si>
  <si>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</si>
  <si>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</si>
  <si>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</si>
  <si>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</si>
  <si>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</si>
  <si>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</si>
  <si>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</si>
  <si>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</si>
  <si>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</si>
  <si>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</si>
  <si>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</si>
  <si>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</si>
  <si>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</si>
  <si>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</si>
  <si>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</si>
  <si>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</si>
  <si>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</si>
  <si>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</si>
  <si>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</si>
  <si>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</si>
  <si>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</si>
  <si>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</si>
  <si>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</si>
  <si>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</si>
  <si>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</si>
  <si>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</si>
  <si>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</si>
  <si>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</si>
  <si>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</si>
  <si>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</si>
  <si>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</si>
  <si>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</si>
  <si>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</si>
  <si>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</si>
  <si>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</si>
  <si>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</si>
  <si>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</si>
  <si>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</si>
  <si>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</si>
  <si>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</si>
  <si>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</si>
  <si>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</si>
  <si>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</si>
  <si>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</si>
  <si>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</si>
  <si>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</si>
  <si>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</si>
  <si>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</si>
  <si>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</si>
  <si>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</si>
  <si>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</si>
  <si>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</si>
  <si>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</si>
  <si>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</si>
  <si>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</si>
  <si>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</si>
  <si>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</si>
  <si>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</si>
  <si>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</si>
  <si>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</si>
  <si>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</si>
  <si>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</si>
  <si>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</si>
  <si>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</si>
  <si>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</si>
  <si>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</si>
  <si>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</si>
  <si>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</si>
  <si>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</si>
  <si>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</si>
  <si>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</si>
  <si>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</si>
  <si>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</si>
  <si>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</si>
  <si>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</si>
  <si>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</si>
  <si>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</si>
  <si>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</si>
  <si>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</si>
  <si>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</si>
  <si>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</si>
  <si>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</si>
  <si>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</si>
  <si>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</si>
  <si>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</si>
  <si>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</si>
  <si>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</si>
  <si>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</si>
  <si>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</si>
  <si>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</si>
  <si>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</si>
  <si>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</si>
  <si>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</si>
  <si>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</si>
  <si>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</si>
  <si>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</si>
  <si>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</si>
  <si>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</si>
  <si>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</si>
  <si>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</si>
  <si>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</si>
  <si>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</si>
  <si>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</si>
  <si>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</si>
  <si>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</si>
  <si>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</si>
  <si>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</si>
  <si>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</si>
  <si>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</si>
  <si>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</si>
  <si>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</si>
  <si>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</si>
  <si>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</si>
  <si>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</si>
  <si>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</si>
  <si>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</si>
  <si>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</si>
  <si>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</si>
  <si>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</si>
  <si>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</si>
  <si>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</si>
  <si>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</si>
  <si>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</si>
  <si>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</si>
  <si>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</si>
  <si>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</si>
  <si>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</si>
  <si>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</si>
  <si>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</si>
  <si>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</si>
  <si>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</si>
  <si>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</si>
  <si>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</si>
  <si>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</si>
  <si>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</si>
  <si>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</si>
  <si>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</si>
  <si>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</si>
  <si>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</si>
  <si>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</si>
  <si>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</si>
  <si>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</si>
  <si>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</si>
  <si>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</si>
  <si>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</si>
  <si>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</si>
  <si>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</si>
  <si>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</si>
  <si>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</si>
  <si>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</si>
  <si>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</si>
  <si>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</si>
  <si>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</si>
  <si>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</si>
  <si>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</si>
  <si>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</si>
  <si>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</si>
  <si>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</si>
  <si>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</si>
  <si>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</si>
  <si>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</si>
  <si>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</si>
  <si>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</si>
  <si>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</si>
  <si>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</si>
  <si>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</si>
  <si>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</si>
  <si>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</si>
  <si>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</si>
  <si>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</si>
  <si>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</si>
  <si>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</si>
  <si>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</si>
  <si>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</si>
  <si>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</si>
  <si>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</si>
  <si>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</si>
  <si>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</si>
  <si>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</si>
  <si>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</si>
  <si>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</si>
  <si>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</si>
  <si>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</si>
  <si>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</si>
  <si>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</si>
  <si>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</si>
  <si>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</si>
  <si>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</si>
  <si>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</si>
  <si>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</si>
  <si>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</si>
  <si>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</si>
  <si>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</si>
  <si>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</si>
  <si>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</si>
  <si>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</si>
  <si>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</si>
  <si>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</si>
  <si>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</si>
  <si>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</si>
  <si>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</si>
  <si>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</si>
  <si>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</si>
  <si>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</si>
  <si>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</si>
  <si>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</si>
  <si>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</si>
  <si>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</si>
  <si>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</si>
  <si>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</si>
  <si>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</si>
  <si>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</si>
  <si>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</si>
  <si>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</si>
  <si>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</si>
  <si>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</si>
  <si>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</si>
  <si>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</si>
  <si>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</si>
  <si>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</si>
  <si>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</si>
  <si>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</si>
  <si>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</si>
  <si>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</si>
  <si>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</si>
  <si>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</si>
  <si>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</si>
  <si>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</si>
  <si>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</si>
  <si>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</si>
  <si>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</si>
  <si>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</si>
  <si>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</si>
  <si>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</si>
  <si>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</si>
  <si>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</si>
  <si>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</si>
  <si>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</si>
  <si>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</si>
  <si>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</si>
  <si>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</si>
  <si>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</si>
  <si>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</si>
  <si>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</si>
  <si>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</si>
  <si>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</si>
  <si>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</si>
  <si>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</si>
  <si>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</si>
  <si>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</si>
  <si>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</si>
  <si>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</si>
  <si>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</si>
  <si>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</si>
  <si>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</si>
  <si>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</si>
  <si>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</si>
  <si>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</si>
  <si>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</si>
  <si>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</si>
  <si>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</si>
  <si>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</si>
  <si>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</si>
  <si>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</si>
  <si>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</si>
  <si>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</si>
  <si>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</si>
  <si>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</si>
  <si>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</si>
  <si>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</si>
  <si>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</si>
  <si>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</si>
  <si>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</si>
  <si>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</si>
  <si>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</si>
  <si>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</si>
  <si>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</si>
  <si>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</si>
  <si>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</si>
  <si>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</si>
  <si>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</si>
  <si>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</si>
  <si>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</si>
  <si>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</si>
  <si>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</si>
  <si>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</si>
  <si>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</si>
  <si>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</si>
  <si>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</si>
  <si>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</si>
  <si>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</si>
  <si>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</si>
  <si>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</si>
  <si>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</si>
  <si>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</si>
  <si>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</si>
  <si>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</si>
  <si>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</si>
  <si>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</si>
  <si>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</si>
  <si>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</si>
  <si>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</si>
  <si>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</si>
  <si>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</si>
  <si>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</si>
  <si>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</si>
  <si>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</si>
  <si>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</si>
  <si>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</si>
  <si>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</si>
  <si>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</si>
  <si>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</si>
  <si>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</si>
  <si>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</si>
  <si>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</si>
  <si>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</si>
  <si>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</si>
  <si>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</si>
  <si>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</si>
  <si>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</si>
  <si>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</si>
  <si>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</si>
  <si>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</si>
  <si>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</si>
  <si>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</si>
  <si>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</si>
  <si>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</si>
  <si>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</si>
  <si>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</si>
  <si>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</si>
  <si>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</si>
  <si>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</si>
  <si>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</si>
  <si>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</si>
  <si>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</si>
  <si>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</si>
  <si>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</si>
  <si>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</si>
  <si>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</si>
  <si>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</si>
  <si>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</si>
  <si>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</si>
  <si>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</si>
  <si>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</si>
  <si>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</si>
  <si>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</si>
  <si>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</si>
  <si>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</si>
  <si>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</si>
  <si>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</si>
  <si>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</si>
  <si>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</si>
  <si>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</si>
  <si>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</si>
  <si>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</si>
  <si>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</si>
  <si>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</si>
  <si>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</si>
  <si>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</si>
  <si>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</si>
  <si>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</si>
  <si>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</si>
  <si>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</si>
  <si>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</si>
  <si>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</si>
  <si>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</si>
  <si>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</si>
  <si>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</si>
  <si>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</si>
  <si>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</si>
  <si>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</si>
  <si>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</si>
  <si>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</si>
  <si>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</si>
  <si>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</si>
  <si>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</si>
  <si>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</si>
  <si>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</si>
  <si>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</si>
  <si>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</si>
  <si>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</si>
  <si>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</si>
  <si>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</si>
  <si>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</si>
  <si>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</si>
  <si>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</si>
  <si>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</si>
  <si>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</si>
  <si>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</si>
  <si>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</si>
  <si>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</si>
  <si>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</si>
  <si>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</si>
  <si>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</si>
  <si>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</si>
  <si>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</si>
  <si>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</si>
  <si>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</si>
  <si>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</si>
  <si>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</si>
  <si>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</si>
  <si>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</si>
  <si>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</si>
  <si>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</si>
  <si>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</si>
  <si>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</si>
  <si>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</si>
  <si>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</si>
  <si>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</si>
  <si>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</si>
  <si>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</si>
  <si>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</si>
  <si>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</si>
  <si>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</si>
  <si>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</si>
  <si>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</si>
  <si>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</si>
  <si>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</si>
  <si>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</si>
  <si>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</si>
  <si>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</si>
  <si>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</si>
  <si>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</si>
  <si>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</si>
  <si>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</si>
  <si>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</si>
  <si>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</si>
  <si>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</si>
  <si>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</si>
  <si>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</si>
  <si>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</si>
  <si>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</si>
  <si>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</si>
  <si>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</si>
  <si>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</si>
  <si>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</si>
  <si>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</si>
  <si>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</si>
  <si>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</si>
  <si>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</si>
  <si>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</si>
  <si>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</si>
  <si>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</si>
  <si>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</si>
  <si>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</si>
  <si>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</si>
  <si>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</si>
  <si>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</si>
  <si>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</si>
  <si>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</si>
  <si>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</si>
  <si>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</si>
  <si>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</si>
  <si>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</si>
  <si>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</si>
  <si>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</si>
  <si>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</si>
  <si>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</si>
  <si>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</si>
  <si>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</si>
  <si>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</si>
  <si>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</si>
  <si>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</si>
  <si>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</si>
  <si>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</si>
  <si>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</si>
  <si>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</si>
  <si>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</si>
  <si>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</si>
  <si>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</si>
  <si>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</si>
  <si>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</si>
  <si>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</si>
  <si>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</si>
  <si>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</si>
  <si>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</si>
  <si>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</si>
  <si>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</si>
  <si>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</si>
  <si>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</si>
  <si>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</si>
  <si>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</si>
  <si>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</si>
  <si>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</si>
  <si>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</si>
  <si>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</si>
  <si>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</si>
  <si>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</si>
  <si>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</si>
  <si>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</si>
  <si>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</si>
  <si>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</si>
  <si>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</si>
  <si>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</si>
  <si>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</si>
  <si>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</si>
  <si>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</si>
  <si>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</si>
  <si>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</si>
  <si>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</si>
  <si>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</si>
  <si>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</si>
  <si>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</si>
  <si>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</si>
  <si>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</si>
  <si>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</si>
  <si>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</si>
  <si>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</si>
  <si>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</si>
  <si>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</si>
  <si>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</si>
  <si>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</si>
  <si>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</si>
  <si>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</si>
  <si>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</si>
  <si>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</si>
  <si>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</si>
  <si>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</si>
  <si>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</si>
  <si>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</si>
  <si>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</si>
  <si>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</si>
  <si>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</si>
  <si>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</si>
  <si>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</si>
  <si>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</si>
  <si>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</si>
  <si>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</si>
  <si>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</si>
  <si>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</si>
  <si>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</si>
  <si>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</si>
  <si>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</si>
  <si>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</si>
  <si>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</si>
  <si>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</si>
  <si>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</si>
  <si>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</si>
  <si>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</si>
  <si>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</si>
  <si>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</si>
  <si>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</si>
  <si>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</si>
  <si>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</si>
  <si>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</si>
  <si>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</si>
  <si>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</si>
  <si>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</si>
  <si>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</si>
  <si>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</si>
  <si>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</si>
  <si>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</si>
  <si>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</si>
  <si>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</si>
  <si>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</si>
  <si>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</si>
  <si>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</si>
  <si>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</si>
  <si>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</si>
  <si>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</si>
  <si>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</si>
  <si>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</si>
  <si>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</si>
  <si>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</si>
  <si>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</si>
  <si>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</si>
  <si>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</si>
  <si>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</si>
  <si>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</si>
  <si>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</si>
  <si>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</si>
  <si>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</si>
  <si>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</si>
  <si>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</si>
  <si>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</si>
  <si>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</si>
  <si>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</si>
  <si>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</si>
  <si>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</si>
  <si>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</si>
  <si>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</si>
  <si>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</si>
  <si>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</si>
  <si>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</si>
  <si>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</si>
  <si>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</si>
  <si>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</si>
  <si>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</si>
  <si>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</si>
  <si>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</si>
  <si>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</si>
  <si>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</si>
  <si>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</si>
  <si>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</si>
  <si>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</si>
  <si>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</si>
  <si>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</si>
  <si>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</si>
  <si>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</si>
  <si>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</si>
  <si>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</si>
  <si>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</si>
  <si>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</si>
  <si>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</si>
  <si>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</si>
  <si>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</si>
  <si>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</si>
  <si>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</si>
  <si>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</si>
  <si>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</si>
  <si>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</si>
  <si>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</si>
  <si>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</si>
  <si>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</si>
  <si>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</si>
  <si>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</si>
  <si>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</si>
  <si>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</si>
  <si>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</si>
  <si>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</si>
  <si>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</si>
  <si>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</si>
  <si>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</si>
  <si>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</si>
  <si>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</si>
  <si>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</si>
  <si>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</si>
  <si>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</si>
  <si>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</si>
  <si>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</si>
  <si>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</si>
  <si>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</si>
  <si>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</si>
  <si>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</si>
  <si>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</si>
  <si>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</si>
  <si>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</si>
  <si>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</si>
  <si>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</si>
  <si>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</si>
  <si>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</si>
  <si>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</si>
  <si>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</si>
  <si>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</si>
  <si>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</si>
  <si>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</si>
  <si>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</si>
  <si>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</si>
  <si>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</si>
  <si>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</si>
  <si>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</si>
  <si>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</si>
  <si>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</si>
  <si>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</si>
  <si>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</si>
  <si>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</si>
  <si>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</si>
  <si>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</si>
  <si>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</si>
  <si>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</si>
  <si>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</si>
  <si>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</si>
  <si>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</si>
  <si>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</si>
  <si>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</si>
  <si>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</si>
  <si>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</si>
  <si>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</si>
  <si>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</si>
  <si>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</si>
  <si>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</si>
  <si>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</si>
  <si>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</si>
  <si>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</si>
  <si>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</si>
  <si>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</si>
  <si>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</si>
  <si>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</si>
  <si>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</si>
  <si>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</si>
  <si>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</si>
  <si>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</si>
  <si>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</si>
  <si>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</si>
  <si>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</si>
  <si>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</si>
  <si>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</si>
  <si>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</si>
  <si>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</si>
  <si>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</si>
  <si>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</si>
  <si>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</si>
  <si>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</si>
  <si>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</si>
  <si>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</si>
  <si>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</si>
  <si>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</si>
  <si>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</si>
  <si>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</si>
  <si>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</si>
  <si>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</si>
  <si>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</si>
  <si>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</si>
  <si>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</si>
  <si>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</si>
  <si>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</si>
  <si>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</si>
  <si>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</si>
  <si>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</si>
  <si>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</si>
  <si>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</si>
  <si>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</si>
  <si>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</si>
  <si>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</si>
  <si>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</si>
  <si>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</si>
  <si>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</si>
  <si>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</si>
  <si>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</si>
  <si>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</si>
  <si>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</si>
  <si>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</si>
  <si>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</si>
  <si>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</si>
  <si>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</si>
  <si>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</si>
  <si>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</si>
  <si>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</si>
  <si>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</si>
  <si>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</si>
  <si>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</si>
  <si>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</si>
  <si>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</si>
  <si>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</si>
  <si>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</si>
  <si>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</si>
  <si>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</si>
  <si>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</si>
  <si>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</si>
  <si>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</si>
  <si>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</si>
  <si>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</si>
  <si>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</si>
  <si>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</si>
  <si>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</si>
  <si>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</si>
  <si>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</si>
  <si>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</si>
  <si>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</si>
  <si>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</si>
  <si>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</si>
  <si>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</si>
  <si>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</si>
  <si>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</si>
  <si>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</si>
  <si>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</si>
  <si>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</si>
  <si>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</si>
  <si>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</si>
  <si>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</si>
  <si>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</si>
  <si>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</si>
  <si>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</si>
  <si>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</si>
  <si>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</si>
  <si>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</si>
  <si>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</si>
  <si>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</si>
  <si>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</si>
  <si>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</si>
  <si>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</si>
  <si>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</si>
  <si>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</si>
  <si>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</si>
  <si>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</si>
  <si>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</si>
  <si>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</si>
  <si>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</si>
  <si>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</si>
  <si>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</si>
  <si>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</si>
  <si>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</si>
  <si>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</si>
  <si>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</si>
  <si>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</si>
  <si>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</si>
  <si>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</si>
  <si>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</si>
  <si>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</si>
  <si>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</si>
  <si>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</si>
  <si>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</si>
  <si>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</si>
  <si>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</si>
  <si>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</si>
  <si>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</si>
  <si>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</si>
  <si>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</si>
  <si>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</si>
  <si>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</si>
  <si>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</si>
  <si>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</si>
  <si>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</si>
  <si>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</si>
  <si>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</si>
  <si>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</si>
  <si>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</si>
  <si>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</si>
  <si>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</si>
  <si>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</si>
  <si>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</si>
  <si>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</si>
  <si>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</si>
  <si>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</si>
  <si>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</si>
  <si>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</si>
  <si>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</si>
  <si>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</si>
  <si>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</si>
  <si>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</si>
  <si>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</si>
  <si>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</si>
  <si>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</si>
  <si>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</si>
  <si>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</si>
  <si>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</si>
  <si>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</si>
  <si>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</si>
  <si>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</si>
  <si>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</si>
  <si>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</si>
  <si>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</si>
  <si>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</si>
  <si>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</si>
  <si>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</si>
  <si>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</si>
  <si>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</si>
  <si>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</si>
  <si>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</si>
  <si>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</si>
  <si>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</si>
  <si>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</si>
  <si>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</si>
  <si>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</si>
  <si>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</si>
  <si>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</si>
  <si>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</si>
  <si>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</si>
  <si>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</si>
  <si>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</si>
  <si>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</si>
  <si>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</si>
  <si>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</si>
  <si>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</si>
  <si>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</si>
  <si>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</si>
  <si>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</si>
  <si>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</si>
  <si>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</si>
  <si>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</si>
  <si>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</si>
  <si>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</si>
  <si>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</si>
  <si>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</si>
  <si>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</si>
  <si>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</si>
  <si>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</si>
  <si>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</si>
  <si>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</si>
  <si>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</si>
  <si>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</si>
  <si>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</si>
  <si>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</si>
  <si>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</si>
  <si>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</si>
  <si>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</si>
  <si>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</si>
  <si>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</si>
  <si>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</si>
  <si>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</si>
  <si>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</si>
  <si>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</si>
  <si>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</si>
  <si>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</si>
  <si>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</si>
  <si>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</si>
  <si>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</si>
  <si>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</si>
  <si>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</si>
  <si>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</si>
  <si>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</si>
  <si>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</si>
  <si>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</si>
  <si>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</si>
  <si>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</si>
  <si>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</si>
  <si>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</si>
  <si>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</si>
  <si>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</si>
  <si>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</si>
  <si>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</si>
  <si>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</si>
  <si>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</si>
  <si>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</si>
  <si>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</si>
  <si>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</si>
  <si>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</si>
  <si>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</si>
  <si>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</si>
  <si>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</si>
  <si>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</si>
  <si>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</si>
  <si>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</si>
  <si>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</si>
  <si>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</si>
  <si>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</si>
  <si>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</si>
  <si>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</si>
  <si>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</si>
  <si>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</si>
  <si>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</si>
  <si>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</si>
  <si>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</si>
  <si>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</si>
  <si>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</si>
  <si>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</si>
  <si>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</si>
  <si>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</si>
  <si>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</si>
  <si>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</si>
  <si>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</si>
  <si>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</si>
  <si>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</si>
  <si>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</si>
  <si>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</si>
  <si>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</si>
  <si>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</si>
  <si>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</si>
  <si>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</si>
  <si>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</si>
  <si>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</si>
  <si>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</si>
  <si>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</si>
  <si>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</si>
  <si>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</si>
  <si>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</si>
  <si>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</si>
  <si>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</si>
  <si>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</si>
  <si>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</si>
  <si>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</si>
  <si>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</si>
  <si>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</si>
  <si>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</si>
  <si>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</si>
  <si>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</si>
  <si>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</si>
  <si>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</si>
  <si>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</si>
  <si>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</si>
  <si>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</si>
  <si>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</si>
  <si>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</si>
  <si>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</si>
  <si>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</si>
  <si>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</si>
  <si>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</si>
  <si>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</si>
  <si>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</si>
  <si>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</si>
  <si>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</si>
  <si>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</si>
  <si>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</si>
  <si>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</si>
  <si>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</si>
  <si>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</si>
  <si>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</si>
  <si>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</si>
  <si>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</si>
  <si>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</si>
  <si>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</si>
  <si>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</si>
  <si>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</si>
  <si>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</si>
  <si>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</si>
  <si>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</si>
  <si>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</si>
  <si>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</si>
  <si>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</si>
  <si>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</si>
  <si>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</si>
  <si>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</si>
  <si>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</si>
  <si>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</si>
  <si>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</si>
  <si>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</si>
  <si>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</si>
  <si>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</si>
  <si>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</si>
  <si>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</si>
  <si>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</si>
  <si>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</si>
  <si>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</si>
  <si>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</si>
  <si>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</si>
  <si>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</si>
  <si>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</si>
  <si>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</si>
  <si>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</si>
  <si>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</si>
  <si>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</si>
  <si>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</si>
  <si>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</si>
  <si>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</si>
  <si>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</si>
  <si>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</si>
  <si>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</si>
  <si>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</si>
  <si>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</si>
  <si>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</si>
  <si>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</si>
  <si>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</si>
  <si>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</si>
  <si>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</si>
  <si>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</si>
  <si>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</si>
  <si>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</si>
  <si>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</si>
  <si>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</si>
  <si>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</si>
  <si>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</si>
  <si>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</si>
  <si>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</si>
  <si>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</si>
  <si>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</si>
  <si>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</si>
  <si>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</si>
  <si>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</si>
  <si>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</si>
  <si>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</si>
  <si>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</si>
  <si>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</si>
  <si>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</si>
  <si>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</si>
  <si>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</si>
  <si>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</si>
  <si>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</si>
  <si>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</si>
  <si>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</si>
  <si>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</si>
  <si>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</si>
  <si>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</si>
  <si>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</si>
  <si>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</si>
  <si>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</si>
  <si>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</si>
  <si>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</si>
  <si>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</si>
  <si>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</si>
  <si>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</si>
  <si>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</si>
  <si>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</si>
  <si>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</si>
  <si>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</si>
  <si>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</si>
  <si>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</si>
  <si>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</si>
  <si>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</si>
  <si>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</si>
  <si>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</si>
  <si>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</si>
  <si>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</si>
  <si>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</si>
  <si>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</si>
  <si>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</si>
  <si>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</si>
  <si>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</si>
  <si>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</si>
  <si>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</si>
  <si>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</si>
  <si>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</si>
  <si>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</si>
  <si>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</si>
  <si>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</si>
  <si>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</si>
  <si>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</si>
  <si>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</si>
  <si>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</si>
  <si>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</si>
  <si>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</si>
  <si>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</si>
  <si>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</si>
  <si>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</si>
  <si>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</si>
  <si>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</si>
  <si>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</si>
  <si>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</si>
  <si>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</si>
  <si>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</si>
  <si>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</si>
  <si>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</si>
  <si>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</si>
  <si>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</si>
  <si>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</si>
  <si>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</si>
  <si>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</si>
  <si>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</si>
  <si>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</si>
  <si>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</si>
  <si>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</si>
  <si>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</si>
  <si>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</si>
  <si>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</si>
  <si>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</si>
  <si>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</si>
  <si>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</si>
  <si>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</si>
  <si>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</si>
  <si>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</si>
  <si>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</si>
  <si>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</si>
  <si>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</si>
  <si>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</si>
  <si>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</si>
  <si>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</si>
  <si>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</si>
  <si>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</si>
  <si>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</si>
  <si>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</si>
  <si>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</si>
  <si>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</si>
  <si>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</si>
  <si>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</si>
  <si>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</si>
  <si>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</si>
  <si>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</si>
  <si>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</si>
  <si>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</si>
  <si>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</si>
  <si>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</si>
  <si>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</si>
  <si>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</si>
  <si>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</si>
  <si>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</si>
  <si>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</si>
  <si>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</si>
  <si>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</si>
  <si>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</si>
  <si>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</si>
  <si>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</si>
  <si>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</si>
  <si>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</si>
  <si>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</si>
  <si>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</si>
  <si>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</si>
  <si>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</si>
  <si>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</si>
  <si>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</si>
  <si>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</si>
  <si>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</si>
  <si>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</si>
  <si>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</si>
  <si>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</si>
  <si>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</si>
  <si>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</si>
  <si>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</si>
  <si>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</si>
  <si>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</si>
  <si>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</si>
  <si>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</si>
  <si>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</si>
  <si>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</si>
  <si>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</si>
  <si>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</si>
  <si>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</si>
  <si>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</si>
  <si>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</si>
  <si>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</si>
  <si>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</si>
  <si>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</si>
  <si>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</si>
  <si>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</si>
  <si>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</si>
  <si>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</si>
  <si>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</si>
  <si>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</si>
  <si>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</si>
  <si>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</si>
  <si>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</si>
  <si>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</si>
  <si>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</si>
  <si>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</si>
  <si>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</si>
  <si>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</si>
  <si>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</si>
  <si>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</si>
  <si>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</si>
  <si>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</si>
  <si>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</si>
  <si>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</si>
  <si>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</si>
  <si>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</si>
  <si>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</si>
  <si>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</si>
  <si>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</si>
  <si>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</si>
  <si>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</si>
  <si>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</si>
  <si>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</si>
  <si>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</si>
  <si>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</si>
  <si>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</si>
  <si>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</si>
  <si>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</si>
  <si>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</si>
  <si>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</si>
  <si>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</si>
  <si>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</si>
  <si>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</si>
  <si>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</si>
  <si>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</si>
  <si>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</si>
  <si>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</si>
  <si>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</si>
  <si>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</si>
  <si>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</si>
  <si>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</si>
  <si>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</si>
  <si>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</si>
  <si>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</si>
  <si>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</si>
  <si>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</si>
  <si>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</si>
  <si>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</si>
  <si>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</si>
  <si>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</si>
  <si>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</si>
  <si>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</si>
  <si>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</si>
  <si>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</si>
  <si>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</si>
  <si>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</si>
  <si>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</si>
  <si>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</si>
  <si>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</si>
  <si>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</si>
  <si>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</si>
  <si>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</si>
  <si>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</si>
  <si>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</si>
  <si>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</si>
  <si>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</si>
  <si>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</si>
  <si>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</si>
  <si>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</si>
  <si>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</si>
  <si>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</si>
  <si>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</si>
  <si>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</si>
  <si>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</si>
  <si>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</si>
  <si>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</si>
  <si>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</si>
  <si>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</si>
  <si>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</si>
  <si>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</si>
  <si>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</si>
  <si>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</si>
  <si>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</si>
  <si>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</si>
  <si>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</si>
  <si>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</si>
  <si>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</si>
  <si>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</si>
  <si>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</si>
  <si>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</si>
  <si>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</si>
  <si>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</si>
  <si>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</si>
  <si>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</si>
  <si>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</si>
  <si>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</si>
  <si>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</si>
  <si>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</si>
  <si>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</si>
  <si>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</si>
  <si>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</si>
  <si>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</si>
  <si>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</si>
  <si>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</si>
  <si>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</si>
  <si>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</si>
  <si>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</si>
  <si>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</si>
  <si>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</si>
  <si>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</si>
  <si>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</si>
  <si>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</si>
  <si>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</si>
  <si>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</si>
  <si>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</si>
  <si>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</si>
  <si>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</si>
  <si>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</si>
  <si>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</si>
  <si>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</si>
  <si>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</si>
  <si>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</si>
  <si>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</si>
  <si>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</si>
  <si>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</si>
  <si>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</si>
  <si>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</si>
  <si>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</si>
  <si>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</si>
  <si>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</si>
  <si>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</si>
  <si>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</si>
  <si>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</si>
  <si>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</si>
  <si>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</si>
  <si>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</si>
  <si>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</si>
  <si>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</si>
  <si>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</si>
  <si>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</si>
  <si>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</si>
  <si>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</si>
  <si>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</si>
  <si>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</si>
  <si>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</si>
  <si>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</si>
  <si>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</si>
  <si>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</si>
  <si>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</si>
  <si>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</si>
  <si>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</si>
  <si>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</si>
  <si>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</si>
  <si>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</si>
  <si>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</si>
  <si>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</si>
  <si>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</si>
  <si>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</si>
  <si>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</si>
  <si>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</si>
  <si>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</si>
  <si>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</si>
  <si>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</si>
  <si>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</si>
  <si>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</si>
  <si>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</si>
  <si>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</si>
  <si>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</si>
  <si>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</si>
  <si>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</si>
  <si>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</si>
  <si>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</si>
  <si>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</si>
  <si>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</si>
  <si>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</si>
  <si>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</si>
  <si>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</si>
  <si>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</si>
  <si>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</si>
  <si>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</si>
  <si>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</si>
  <si>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</si>
  <si>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</si>
  <si>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</si>
  <si>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</si>
  <si>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</si>
  <si>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</si>
  <si>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</si>
  <si>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</si>
  <si>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</si>
  <si>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</si>
  <si>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</si>
  <si>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</si>
  <si>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</si>
  <si>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</si>
  <si>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</si>
  <si>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</si>
  <si>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</si>
  <si>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</si>
  <si>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</si>
  <si>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</si>
  <si>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</si>
  <si>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</si>
  <si>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</si>
  <si>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</si>
  <si>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</si>
  <si>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</si>
  <si>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</si>
  <si>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</si>
  <si>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</si>
  <si>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</si>
  <si>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</si>
  <si>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</si>
  <si>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</si>
  <si>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</si>
  <si>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</si>
  <si>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</si>
  <si>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</si>
  <si>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</si>
  <si>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</si>
  <si>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</si>
  <si>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</si>
  <si>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</si>
  <si>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</si>
  <si>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</si>
  <si>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</si>
  <si>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</si>
  <si>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</si>
  <si>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</si>
  <si>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</si>
  <si>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</si>
  <si>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</si>
  <si>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</si>
  <si>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</si>
  <si>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</si>
  <si>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</si>
  <si>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</si>
  <si>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</si>
  <si>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</si>
  <si>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</si>
  <si>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</si>
  <si>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</si>
  <si>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</si>
  <si>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</si>
  <si>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</si>
  <si>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</si>
  <si>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</si>
  <si>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</si>
  <si>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</si>
  <si>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</si>
  <si>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</si>
  <si>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</si>
  <si>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</si>
  <si>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</si>
  <si>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</si>
  <si>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</si>
  <si>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</si>
  <si>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</si>
  <si>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</si>
  <si>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</si>
  <si>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</si>
  <si>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</si>
  <si>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</si>
  <si>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</si>
  <si>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</si>
  <si>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</si>
  <si>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</si>
  <si>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</si>
  <si>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</si>
  <si>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</si>
  <si>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</si>
  <si>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</si>
  <si>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</si>
  <si>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</si>
  <si>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</si>
  <si>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</si>
  <si>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</si>
  <si>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</si>
  <si>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</si>
  <si>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</si>
  <si>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</si>
  <si>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</si>
  <si>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</si>
  <si>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</si>
  <si>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</si>
  <si>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</si>
  <si>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</si>
  <si>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</si>
  <si>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</si>
  <si>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</si>
  <si>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</si>
  <si>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</si>
  <si>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</si>
  <si>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</si>
  <si>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</si>
  <si>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</si>
  <si>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</si>
  <si>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</si>
  <si>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</si>
  <si>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</si>
  <si>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</si>
  <si>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</si>
  <si>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</si>
  <si>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</si>
  <si>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</si>
  <si>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</si>
  <si>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</si>
  <si>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</si>
  <si>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</si>
  <si>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</si>
  <si>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</si>
  <si>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</si>
  <si>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</si>
  <si>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</si>
  <si>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</si>
  <si>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</si>
  <si>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</si>
  <si>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</si>
  <si>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</si>
  <si>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</si>
  <si>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</si>
  <si>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</si>
  <si>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</si>
  <si>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</si>
  <si>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</si>
  <si>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</si>
  <si>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</si>
  <si>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</si>
  <si>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</si>
  <si>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</si>
  <si>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</si>
  <si>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</si>
  <si>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</si>
  <si>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</si>
  <si>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</si>
  <si>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</si>
  <si>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</si>
  <si>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</si>
  <si>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</si>
  <si>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</si>
  <si>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</si>
  <si>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</si>
  <si>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</si>
  <si>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</si>
  <si>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</si>
  <si>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</si>
  <si>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</si>
  <si>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</si>
  <si>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</si>
  <si>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</si>
  <si>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</si>
  <si>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</si>
  <si>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</si>
  <si>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</si>
  <si>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</si>
  <si>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</si>
  <si>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</si>
  <si>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</si>
  <si>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</si>
  <si>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</si>
  <si>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</si>
  <si>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</si>
  <si>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</si>
  <si>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</si>
  <si>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</si>
  <si>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</si>
  <si>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</si>
  <si>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</si>
  <si>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</si>
  <si>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</si>
  <si>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</si>
  <si>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</si>
  <si>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</si>
  <si>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</si>
  <si>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</si>
  <si>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</si>
  <si>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</si>
  <si>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</si>
  <si>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</si>
  <si>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</si>
  <si>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</si>
  <si>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</si>
  <si>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</si>
  <si>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</si>
  <si>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</si>
  <si>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</si>
  <si>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</si>
  <si>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</si>
  <si>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</si>
  <si>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</si>
  <si>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</si>
  <si>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</si>
  <si>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</si>
  <si>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</si>
  <si>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</si>
  <si>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</si>
  <si>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</si>
  <si>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</si>
  <si>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</si>
  <si>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</si>
  <si>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</si>
  <si>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</si>
  <si>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</si>
  <si>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</si>
  <si>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</si>
  <si>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</si>
  <si>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</si>
  <si>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</si>
  <si>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</si>
  <si>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</si>
  <si>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</si>
  <si>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</si>
  <si>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</si>
  <si>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</si>
  <si>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</si>
  <si>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</si>
  <si>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</si>
  <si>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</si>
  <si>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</si>
  <si>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</si>
  <si>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</si>
  <si>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</si>
  <si>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</si>
  <si>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</si>
  <si>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</si>
  <si>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</si>
  <si>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</si>
  <si>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</si>
  <si>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</si>
  <si>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</si>
  <si>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</si>
  <si>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</si>
  <si>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</si>
  <si>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</si>
  <si>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</si>
  <si>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</si>
  <si>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</si>
  <si>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</si>
  <si>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</si>
  <si>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</si>
  <si>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</si>
  <si>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</si>
  <si>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</si>
  <si>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</si>
  <si>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</si>
  <si>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</si>
  <si>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</si>
  <si>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</si>
  <si>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</si>
  <si>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</si>
  <si>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</si>
  <si>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</si>
  <si>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</si>
  <si>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</si>
  <si>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</si>
  <si>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</si>
  <si>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</si>
  <si>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</si>
  <si>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</si>
  <si>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</si>
  <si>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</si>
  <si>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</si>
  <si>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</si>
  <si>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</si>
  <si>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</si>
  <si>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</si>
  <si>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</si>
  <si>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</si>
  <si>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</si>
  <si>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</si>
  <si>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</si>
  <si>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</si>
  <si>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</si>
  <si>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</si>
  <si>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</si>
  <si>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</si>
  <si>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</si>
  <si>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</si>
  <si>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</si>
  <si>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</si>
  <si>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</si>
  <si>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</si>
  <si>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</si>
  <si>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</si>
  <si>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</si>
  <si>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</si>
  <si>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</si>
  <si>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</si>
  <si>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</si>
  <si>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</si>
  <si>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</si>
  <si>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</si>
  <si>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</si>
  <si>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</si>
  <si>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</si>
  <si>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</si>
  <si>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</si>
  <si>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</si>
  <si>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</si>
  <si>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</si>
  <si>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</si>
  <si>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</si>
  <si>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</si>
  <si>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</si>
  <si>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</si>
  <si>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</si>
  <si>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</si>
  <si>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</si>
  <si>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</si>
  <si>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</si>
  <si>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</si>
  <si>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</si>
  <si>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</si>
  <si>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</si>
  <si>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</si>
  <si>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</si>
  <si>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</si>
  <si>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</si>
  <si>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</si>
  <si>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</si>
  <si>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</si>
  <si>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</si>
  <si>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</si>
  <si>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</si>
  <si>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</si>
  <si>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</si>
  <si>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</si>
  <si>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</si>
  <si>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</si>
  <si>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</si>
  <si>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</si>
  <si>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</si>
  <si>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</si>
  <si>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</si>
  <si>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</si>
  <si>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</si>
  <si>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</si>
  <si>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</si>
  <si>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</si>
  <si>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</si>
  <si>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</si>
  <si>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</si>
  <si>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</si>
  <si>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</si>
  <si>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</si>
  <si>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</si>
  <si>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</si>
  <si>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</si>
  <si>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</si>
  <si>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</si>
  <si>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</si>
  <si>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</si>
  <si>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</si>
  <si>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</si>
  <si>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</si>
  <si>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</si>
  <si>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</si>
  <si>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</si>
  <si>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</si>
  <si>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</si>
  <si>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</si>
  <si>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</si>
  <si>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</si>
  <si>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</si>
  <si>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</si>
  <si>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</si>
  <si>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</si>
  <si>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</si>
  <si>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</si>
  <si>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</si>
  <si>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</si>
  <si>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</si>
  <si>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</si>
  <si>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</si>
  <si>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</si>
  <si>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</si>
  <si>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</si>
  <si>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</si>
  <si>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</si>
  <si>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</si>
  <si>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</si>
  <si>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</si>
  <si>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</si>
  <si>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</si>
  <si>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</si>
  <si>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</si>
  <si>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</si>
  <si>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</si>
  <si>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</si>
  <si>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</si>
  <si>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</si>
  <si>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</si>
  <si>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</si>
  <si>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</si>
  <si>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</si>
  <si>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</si>
  <si>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</si>
  <si>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</si>
  <si>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</si>
  <si>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</si>
  <si>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</si>
  <si>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</si>
  <si>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</si>
  <si>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</si>
  <si>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</si>
  <si>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</si>
  <si>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</si>
  <si>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</si>
  <si>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</si>
  <si>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</si>
  <si>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</si>
  <si>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</si>
  <si>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</si>
  <si>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</si>
  <si>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</si>
  <si>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</si>
  <si>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</si>
  <si>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</si>
  <si>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</si>
  <si>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</si>
  <si>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</si>
  <si>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</si>
  <si>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</si>
  <si>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</si>
  <si>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</si>
  <si>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</si>
  <si>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</si>
  <si>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</si>
  <si>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</si>
  <si>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</si>
  <si>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</si>
  <si>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</si>
  <si>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</si>
  <si>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</si>
  <si>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</si>
  <si>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</si>
  <si>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</si>
  <si>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</si>
  <si>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</si>
  <si>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</si>
  <si>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</si>
  <si>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</si>
  <si>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</si>
  <si>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</si>
  <si>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</si>
  <si>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</si>
  <si>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</si>
  <si>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</si>
  <si>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</si>
  <si>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</si>
  <si>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</si>
  <si>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</si>
  <si>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</si>
  <si>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</si>
  <si>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</si>
  <si>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</si>
  <si>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</si>
  <si>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</si>
  <si>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</si>
  <si>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</si>
  <si>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</si>
  <si>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</si>
  <si>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</si>
  <si>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</si>
  <si>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</si>
  <si>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</si>
  <si>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</si>
  <si>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</si>
  <si>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</si>
  <si>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</si>
  <si>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</si>
  <si>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</si>
  <si>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</si>
  <si>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</si>
  <si>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</si>
  <si>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</si>
  <si>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</si>
  <si>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</si>
  <si>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</si>
  <si>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</si>
  <si>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</si>
  <si>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</si>
  <si>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</si>
  <si>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</si>
  <si>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</si>
  <si>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</si>
  <si>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</si>
  <si>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</si>
  <si>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</si>
  <si>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</si>
  <si>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</si>
  <si>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</si>
  <si>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</si>
  <si>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</si>
  <si>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</si>
  <si>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</si>
  <si>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</si>
  <si>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</si>
  <si>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</si>
  <si>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</si>
  <si>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</si>
  <si>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</si>
  <si>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</si>
  <si>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</si>
  <si>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</si>
  <si>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</si>
  <si>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</si>
  <si>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</si>
  <si>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</si>
  <si>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</si>
  <si>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</si>
  <si>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</si>
  <si>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</si>
  <si>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</si>
  <si>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</si>
  <si>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</si>
  <si>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</si>
  <si>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</si>
  <si>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</si>
  <si>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</si>
  <si>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</si>
  <si>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</si>
  <si>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</si>
  <si>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</si>
  <si>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</si>
  <si>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</si>
  <si>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</si>
  <si>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</si>
  <si>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</si>
  <si>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</si>
  <si>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</si>
  <si>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</si>
  <si>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</si>
  <si>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</si>
  <si>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</si>
  <si>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</si>
  <si>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</si>
  <si>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</si>
  <si>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</si>
  <si>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</si>
  <si>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</si>
  <si>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</si>
  <si>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</si>
  <si>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</si>
  <si>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</si>
  <si>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</si>
  <si>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</si>
  <si>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</si>
  <si>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</si>
  <si>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</si>
  <si>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</si>
  <si>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</si>
  <si>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</si>
  <si>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</si>
  <si>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</si>
  <si>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</si>
  <si>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</si>
  <si>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</si>
  <si>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</si>
  <si>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</si>
  <si>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</si>
  <si>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</si>
  <si>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</si>
  <si>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</si>
  <si>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</si>
  <si>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</si>
  <si>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</si>
  <si>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</si>
  <si>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</si>
  <si>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</si>
  <si>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</si>
  <si>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</si>
  <si>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</si>
  <si>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</si>
  <si>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</si>
  <si>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</si>
  <si>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</si>
  <si>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</si>
  <si>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</si>
  <si>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</si>
  <si>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</si>
  <si>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</si>
  <si>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</si>
  <si>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</si>
  <si>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</si>
  <si>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</si>
  <si>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</si>
  <si>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</si>
  <si>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</si>
  <si>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</si>
  <si>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</si>
  <si>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</si>
  <si>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</si>
  <si>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</si>
  <si>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</si>
  <si>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</si>
  <si>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</si>
  <si>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</si>
  <si>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</si>
  <si>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</si>
  <si>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</si>
  <si>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</si>
  <si>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</si>
  <si>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</si>
  <si>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</si>
  <si>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</si>
  <si>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</si>
  <si>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</si>
  <si>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</si>
  <si>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</si>
  <si>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</si>
  <si>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</si>
  <si>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</si>
  <si>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</si>
  <si>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</si>
  <si>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</si>
  <si>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</si>
  <si>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</si>
  <si>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</si>
  <si>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</si>
  <si>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</si>
  <si>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</si>
  <si>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</si>
  <si>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</si>
  <si>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</si>
  <si>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</si>
  <si>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</si>
  <si>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</si>
  <si>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</si>
  <si>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</si>
  <si>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</si>
  <si>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</si>
  <si>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</si>
  <si>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</si>
  <si>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</si>
  <si>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</si>
  <si>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</si>
  <si>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</si>
  <si>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</si>
  <si>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</si>
  <si>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</si>
  <si>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</si>
  <si>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</si>
  <si>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</si>
  <si>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</si>
  <si>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</si>
  <si>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</si>
  <si>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</si>
  <si>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</si>
  <si>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</si>
  <si>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</si>
  <si>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</si>
  <si>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</si>
  <si>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</si>
  <si>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</si>
  <si>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</si>
  <si>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</si>
  <si>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</si>
  <si>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</si>
  <si>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</si>
  <si>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</si>
  <si>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</si>
  <si>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</si>
  <si>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</si>
  <si>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</si>
  <si>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</si>
  <si>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</si>
  <si>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</si>
  <si>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</si>
  <si>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</si>
  <si>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</si>
  <si>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</si>
  <si>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</si>
  <si>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</si>
  <si>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</si>
  <si>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</si>
  <si>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</si>
  <si>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</si>
  <si>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</si>
  <si>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</si>
  <si>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</si>
  <si>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</si>
  <si>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</si>
  <si>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</si>
  <si>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</si>
  <si>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</si>
  <si>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</si>
  <si>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</si>
  <si>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</si>
  <si>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</si>
  <si>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</si>
  <si>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</si>
  <si>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</si>
  <si>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</si>
  <si>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</si>
  <si>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</si>
  <si>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</si>
  <si>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</si>
  <si>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</si>
  <si>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</si>
  <si>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</si>
  <si>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</si>
  <si>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</si>
  <si>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</si>
  <si>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</si>
  <si>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</si>
  <si>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</si>
  <si>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</si>
  <si>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</si>
  <si>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</si>
  <si>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</si>
  <si>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</si>
  <si>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</si>
  <si>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</si>
  <si>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</si>
  <si>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</si>
  <si>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</si>
  <si>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</si>
  <si>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</si>
  <si>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</si>
  <si>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</si>
  <si>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</si>
  <si>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</si>
  <si>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</si>
  <si>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</si>
  <si>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</si>
  <si>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</si>
  <si>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</si>
  <si>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</si>
  <si>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</si>
  <si>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</si>
  <si>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</si>
  <si>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</si>
  <si>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</si>
  <si>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</si>
  <si>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</si>
  <si>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</si>
  <si>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</si>
  <si>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</si>
  <si>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</si>
  <si>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</si>
  <si>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</si>
  <si>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</si>
  <si>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</si>
  <si>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</si>
  <si>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</si>
  <si>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</si>
  <si>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</si>
  <si>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</si>
  <si>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</si>
  <si>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</si>
  <si>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</si>
  <si>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</si>
  <si>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</si>
  <si>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</si>
  <si>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</si>
  <si>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</si>
  <si>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</si>
  <si>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</si>
  <si>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</si>
  <si>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</si>
  <si>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</si>
  <si>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</si>
  <si>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</si>
  <si>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</si>
  <si>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</si>
  <si>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</si>
  <si>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</si>
  <si>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</si>
  <si>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</si>
  <si>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</si>
  <si>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</si>
  <si>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</si>
  <si>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</si>
  <si>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</si>
  <si>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</si>
  <si>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</si>
  <si>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</si>
  <si>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</si>
  <si>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</si>
  <si>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</si>
  <si>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</si>
  <si>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</si>
  <si>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</si>
  <si>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</si>
  <si>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</si>
  <si>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</si>
  <si>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</si>
  <si>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</si>
  <si>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</si>
  <si>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</si>
  <si>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</si>
  <si>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</si>
  <si>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</si>
  <si>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</si>
  <si>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</si>
  <si>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</si>
  <si>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</si>
  <si>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</si>
  <si>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</si>
  <si>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</si>
  <si>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</si>
  <si>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</si>
  <si>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</si>
  <si>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</si>
  <si>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</si>
  <si>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</si>
  <si>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</si>
  <si>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</si>
  <si>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</si>
  <si>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</si>
  <si>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</si>
  <si>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</si>
  <si>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</si>
  <si>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</si>
  <si>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</si>
  <si>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</si>
  <si>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</si>
  <si>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</si>
  <si>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</si>
  <si>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</si>
  <si>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</si>
  <si>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</si>
  <si>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</si>
  <si>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</si>
  <si>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</si>
  <si>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</si>
  <si>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</si>
  <si>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</si>
  <si>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</si>
  <si>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</si>
  <si>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</si>
  <si>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</si>
  <si>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</si>
  <si>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</si>
  <si>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</si>
  <si>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</si>
  <si>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</si>
  <si>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</si>
  <si>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</si>
  <si>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</si>
  <si>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</si>
  <si>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</si>
  <si>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</si>
  <si>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</si>
  <si>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</si>
  <si>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</si>
  <si>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</si>
  <si>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</si>
  <si>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</si>
  <si>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</si>
  <si>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</si>
  <si>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</si>
  <si>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</si>
  <si>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</si>
  <si>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</si>
  <si>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</si>
  <si>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</si>
  <si>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</si>
  <si>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</si>
  <si>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</si>
  <si>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</si>
  <si>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</si>
  <si>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</si>
  <si>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</si>
  <si>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</si>
  <si>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</si>
  <si>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</si>
  <si>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</si>
  <si>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</si>
  <si>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</si>
  <si>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</si>
  <si>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</si>
  <si>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</si>
  <si>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</si>
  <si>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</si>
  <si>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</si>
  <si>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</si>
  <si>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</si>
  <si>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</si>
  <si>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</si>
  <si>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</si>
  <si>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</si>
  <si>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</si>
  <si>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</si>
  <si>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</si>
  <si>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</si>
  <si>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</si>
  <si>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</si>
  <si>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</si>
  <si>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</si>
  <si>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</si>
  <si>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</si>
  <si>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</si>
  <si>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</si>
  <si>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</si>
  <si>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</si>
  <si>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</si>
  <si>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</si>
  <si>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</si>
  <si>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</si>
  <si>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</si>
  <si>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</si>
  <si>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</si>
  <si>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</si>
  <si>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</si>
  <si>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</si>
  <si>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</si>
  <si>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</si>
  <si>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</si>
  <si>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</si>
  <si>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</si>
  <si>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</si>
  <si>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</si>
  <si>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</si>
  <si>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</si>
  <si>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</si>
  <si>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</si>
  <si>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</si>
  <si>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</si>
  <si>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</si>
  <si>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</si>
  <si>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</si>
  <si>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</si>
  <si>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</si>
  <si>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</si>
  <si>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</si>
  <si>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</si>
  <si>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</si>
  <si>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</si>
  <si>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</si>
  <si>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</si>
  <si>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</si>
  <si>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</si>
  <si>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</si>
  <si>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</si>
  <si>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</si>
  <si>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</si>
  <si>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</si>
  <si>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</si>
  <si>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</si>
  <si>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</si>
  <si>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</si>
  <si>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</si>
  <si>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</si>
  <si>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</si>
  <si>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</si>
  <si>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</si>
  <si>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</si>
  <si>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</si>
  <si>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</si>
  <si>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</si>
  <si>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</si>
  <si>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</si>
  <si>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</si>
  <si>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</si>
  <si>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</si>
  <si>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</si>
  <si>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</si>
  <si>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</si>
  <si>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</si>
  <si>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</si>
  <si>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</si>
  <si>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</si>
  <si>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</si>
  <si>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</si>
  <si>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</si>
  <si>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</si>
  <si>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</si>
  <si>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</si>
  <si>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</si>
  <si>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</si>
  <si>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</si>
  <si>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</si>
  <si>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</si>
  <si>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</si>
  <si>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</si>
  <si>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</si>
  <si>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</si>
  <si>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</si>
  <si>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</si>
  <si>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</si>
  <si>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</si>
  <si>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</si>
  <si>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</si>
  <si>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</si>
  <si>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</si>
  <si>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</si>
  <si>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</si>
  <si>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</si>
  <si>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</si>
  <si>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</si>
  <si>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</si>
  <si>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</si>
  <si>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</si>
  <si>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</si>
  <si>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</si>
  <si>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</si>
  <si>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</si>
  <si>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</si>
  <si>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</si>
  <si>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</si>
  <si>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</si>
  <si>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</si>
  <si>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</si>
  <si>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</si>
  <si>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</si>
  <si>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</si>
  <si>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</si>
  <si>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</si>
  <si>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</si>
  <si>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</si>
  <si>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</si>
  <si>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</si>
  <si>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</si>
  <si>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</si>
  <si>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</si>
  <si>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</si>
  <si>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</si>
  <si>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</si>
  <si>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</si>
  <si>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</si>
  <si>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</si>
  <si>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</si>
  <si>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</si>
  <si>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</si>
  <si>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</si>
  <si>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</si>
  <si>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</si>
  <si>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</si>
  <si>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</si>
  <si>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</si>
  <si>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</si>
  <si>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</si>
  <si>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</si>
  <si>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</si>
  <si>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</si>
  <si>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</si>
  <si>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</si>
  <si>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</si>
  <si>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</si>
  <si>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</si>
  <si>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</si>
  <si>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</si>
  <si>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</si>
  <si>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</si>
  <si>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</si>
  <si>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</si>
  <si>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</si>
  <si>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</si>
  <si>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</si>
  <si>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</si>
  <si>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</si>
  <si>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</si>
  <si>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</si>
  <si>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</si>
  <si>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</si>
  <si>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</si>
  <si>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</si>
  <si>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</si>
  <si>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</si>
  <si>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</si>
  <si>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</si>
  <si>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</si>
  <si>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</si>
  <si>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</si>
  <si>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</si>
  <si>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</si>
  <si>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</si>
  <si>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</si>
  <si>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</si>
  <si>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</si>
  <si>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</si>
  <si>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</si>
  <si>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</si>
  <si>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</si>
  <si>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</si>
  <si>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</si>
  <si>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</si>
  <si>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</si>
  <si>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</si>
  <si>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</si>
  <si>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</si>
  <si>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</si>
  <si>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</si>
  <si>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</si>
  <si>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</si>
  <si>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</si>
  <si>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</si>
  <si>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</si>
  <si>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</si>
  <si>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</si>
  <si>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</si>
  <si>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</si>
  <si>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</si>
  <si>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</si>
  <si>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</si>
  <si>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</si>
  <si>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</si>
  <si>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</si>
  <si>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</si>
  <si>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</si>
  <si>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</si>
  <si>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</si>
  <si>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</si>
  <si>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</si>
  <si>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</si>
  <si>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</si>
  <si>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</si>
  <si>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</si>
  <si>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</si>
  <si>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</si>
  <si>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</si>
  <si>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</si>
  <si>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</si>
  <si>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</si>
  <si>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</si>
  <si>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</si>
  <si>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</si>
  <si>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</si>
  <si>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</si>
  <si>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</si>
  <si>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</si>
  <si>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</si>
  <si>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</si>
  <si>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</si>
  <si>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</si>
  <si>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</si>
  <si>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</si>
  <si>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</si>
  <si>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</si>
  <si>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</si>
  <si>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</si>
  <si>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</si>
  <si>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</si>
  <si>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</si>
  <si>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</si>
  <si>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</si>
  <si>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</si>
  <si>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</si>
  <si>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</si>
  <si>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</si>
  <si>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</si>
  <si>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</si>
  <si>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</si>
  <si>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</si>
  <si>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</si>
  <si>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</si>
  <si>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</si>
  <si>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</si>
  <si>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</si>
  <si>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</si>
  <si>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</si>
  <si>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</si>
  <si>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</si>
  <si>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</si>
  <si>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</si>
  <si>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</si>
  <si>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</si>
  <si>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</si>
  <si>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</si>
  <si>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</si>
  <si>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</si>
  <si>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</si>
  <si>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</si>
  <si>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</si>
  <si>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</si>
  <si>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</si>
  <si>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</si>
  <si>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</si>
  <si>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</si>
  <si>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</si>
  <si>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</si>
  <si>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</si>
  <si>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</si>
  <si>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</si>
  <si>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</si>
  <si>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</si>
  <si>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</si>
  <si>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</si>
  <si>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</si>
  <si>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</si>
  <si>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</si>
  <si>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</si>
  <si>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</si>
  <si>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</si>
  <si>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</si>
  <si>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</si>
  <si>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</si>
  <si>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</si>
  <si>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</si>
  <si>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</si>
  <si>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</si>
  <si>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</si>
  <si>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</si>
  <si>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</si>
  <si>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</si>
  <si>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</si>
  <si>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</si>
  <si>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</si>
  <si>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</si>
  <si>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</si>
  <si>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</si>
  <si>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</si>
  <si>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</si>
  <si>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</si>
  <si>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</si>
  <si>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</si>
  <si>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</si>
  <si>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</si>
  <si>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</si>
  <si>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</si>
  <si>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</si>
  <si>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</si>
  <si>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</si>
  <si>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</si>
  <si>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</si>
  <si>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</si>
  <si>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</si>
  <si>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</si>
  <si>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</si>
  <si>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</si>
  <si>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</si>
  <si>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</si>
  <si>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</si>
  <si>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</si>
  <si>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</si>
  <si>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</si>
  <si>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</si>
  <si>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</si>
  <si>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</si>
  <si>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</si>
  <si>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</si>
  <si>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</si>
  <si>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</si>
  <si>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</si>
  <si>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</si>
  <si>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</si>
  <si>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</si>
  <si>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</si>
  <si>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</si>
  <si>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</si>
  <si>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</si>
  <si>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</si>
  <si>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</si>
  <si>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</si>
  <si>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</si>
  <si>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</si>
  <si>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</si>
  <si>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</si>
  <si>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</si>
  <si>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</si>
  <si>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</si>
  <si>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</si>
  <si>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</si>
  <si>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</si>
  <si>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</si>
  <si>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</si>
  <si>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</si>
  <si>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</si>
  <si>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</si>
  <si>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</si>
  <si>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</si>
  <si>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</si>
  <si>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</si>
  <si>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</si>
  <si>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</si>
  <si>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</si>
  <si>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</si>
  <si>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</si>
  <si>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</si>
  <si>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</si>
  <si>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</si>
  <si>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</si>
  <si>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</si>
  <si>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</si>
  <si>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</si>
  <si>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</si>
  <si>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</si>
  <si>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</si>
  <si>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</si>
  <si>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</si>
  <si>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</si>
  <si>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</si>
  <si>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</si>
  <si>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</si>
  <si>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</si>
  <si>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</si>
  <si>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</si>
  <si>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</si>
  <si>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</si>
  <si>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</si>
  <si>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</si>
  <si>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</si>
  <si>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</si>
  <si>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</si>
  <si>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</si>
  <si>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</si>
  <si>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</si>
  <si>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</si>
  <si>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</si>
  <si>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</si>
  <si>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</si>
  <si>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</si>
  <si>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</si>
  <si>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</si>
  <si>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</si>
  <si>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</si>
  <si>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</si>
  <si>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</si>
  <si>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</si>
  <si>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</si>
  <si>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</si>
  <si>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</si>
  <si>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</si>
  <si>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</si>
  <si>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</si>
  <si>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</si>
  <si>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</si>
  <si>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</si>
  <si>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</si>
  <si>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</si>
  <si>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</si>
  <si>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</si>
  <si>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</si>
  <si>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</si>
  <si>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</si>
  <si>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</si>
  <si>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</si>
  <si>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</si>
  <si>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</si>
  <si>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</si>
  <si>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</si>
  <si>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</si>
  <si>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</si>
  <si>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</si>
  <si>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</si>
  <si>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</si>
  <si>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</si>
  <si>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</si>
  <si>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</si>
  <si>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</si>
  <si>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</si>
  <si>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</si>
  <si>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</si>
  <si>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</si>
  <si>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</si>
  <si>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</si>
  <si>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</si>
  <si>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</si>
  <si>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</si>
  <si>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</si>
  <si>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</si>
  <si>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</si>
  <si>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</si>
  <si>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</si>
  <si>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</si>
  <si>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</si>
  <si>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</si>
  <si>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</si>
  <si>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</si>
  <si>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</si>
  <si>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</si>
  <si>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</si>
  <si>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</si>
  <si>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</si>
  <si>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</si>
  <si>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</si>
  <si>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</si>
  <si>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</si>
  <si>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</si>
  <si>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</si>
  <si>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</si>
  <si>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</si>
  <si>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</si>
  <si>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</si>
  <si>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</si>
  <si>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</si>
  <si>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</si>
  <si>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</si>
  <si>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</si>
  <si>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</si>
  <si>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</si>
  <si>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</si>
  <si>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</si>
  <si>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</si>
  <si>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</si>
  <si>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</si>
  <si>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</si>
  <si>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</si>
  <si>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</si>
  <si>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</si>
  <si>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</si>
  <si>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</si>
  <si>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</si>
  <si>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</si>
  <si>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</si>
  <si>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</si>
  <si>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</si>
  <si>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</si>
  <si>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</si>
  <si>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</si>
  <si>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</si>
  <si>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</si>
  <si>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</si>
  <si>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</si>
  <si>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</si>
  <si>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</si>
  <si>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</si>
  <si>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</si>
  <si>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</si>
  <si>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</si>
  <si>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</si>
  <si>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</si>
  <si>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</si>
  <si>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</si>
  <si>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</si>
  <si>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</si>
  <si>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</si>
  <si>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</si>
  <si>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</si>
  <si>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</si>
  <si>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</si>
  <si>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</si>
  <si>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</si>
  <si>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</si>
  <si>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</si>
  <si>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</si>
  <si>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</si>
  <si>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</si>
  <si>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</si>
  <si>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</si>
  <si>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</si>
  <si>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</si>
  <si>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</si>
  <si>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</si>
  <si>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</si>
  <si>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</si>
  <si>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</si>
  <si>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</si>
  <si>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</si>
  <si>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</si>
  <si>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</si>
  <si>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</si>
  <si>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</si>
  <si>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</si>
  <si>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</si>
  <si>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</si>
  <si>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</si>
  <si>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</si>
  <si>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</si>
  <si>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</si>
  <si>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</si>
  <si>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</si>
  <si>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</si>
  <si>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</si>
  <si>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</si>
  <si>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</si>
  <si>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</si>
  <si>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</si>
  <si>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</si>
  <si>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</si>
  <si>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</si>
  <si>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</si>
  <si>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</si>
  <si>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</si>
  <si>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</si>
  <si>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</si>
  <si>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</si>
  <si>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</si>
  <si>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</si>
  <si>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</si>
  <si>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</si>
  <si>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</si>
  <si>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</si>
  <si>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</si>
  <si>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</si>
  <si>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</si>
  <si>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</si>
  <si>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</si>
  <si>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</si>
  <si>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</si>
  <si>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</si>
  <si>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</si>
  <si>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</si>
  <si>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</si>
  <si>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</si>
  <si>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</si>
  <si>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</si>
  <si>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</si>
  <si>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</si>
  <si>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</si>
  <si>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</si>
  <si>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</si>
  <si>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</si>
  <si>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</si>
  <si>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</si>
  <si>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</si>
  <si>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</si>
  <si>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</si>
  <si>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</si>
  <si>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</si>
  <si>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</si>
  <si>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</si>
  <si>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</si>
  <si>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</si>
  <si>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</si>
  <si>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</si>
  <si>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</si>
  <si>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</si>
  <si>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</si>
  <si>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</si>
  <si>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</si>
  <si>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</si>
  <si>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</si>
  <si>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</si>
  <si>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</si>
  <si>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</si>
  <si>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</si>
  <si>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</si>
  <si>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</si>
  <si>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</si>
  <si>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</si>
  <si>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</si>
  <si>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</si>
  <si>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</si>
  <si>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</si>
  <si>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</si>
  <si>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</si>
  <si>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</si>
  <si>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</si>
  <si>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</si>
  <si>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</si>
  <si>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</si>
  <si>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</si>
  <si>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</si>
  <si>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</si>
  <si>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</si>
  <si>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</si>
  <si>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</si>
  <si>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</si>
  <si>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</si>
  <si>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</si>
  <si>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</si>
  <si>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</si>
  <si>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</si>
  <si>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</si>
  <si>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</si>
  <si>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</si>
  <si>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</si>
  <si>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</si>
  <si>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</si>
  <si>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</si>
  <si>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</si>
  <si>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</si>
  <si>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</si>
  <si>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</si>
  <si>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</si>
  <si>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</si>
  <si>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</si>
  <si>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</si>
  <si>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</si>
  <si>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</si>
  <si>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</si>
  <si>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</si>
  <si>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</si>
  <si>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</si>
  <si>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</si>
  <si>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</si>
  <si>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</si>
  <si>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</si>
  <si>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</si>
  <si>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</si>
  <si>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</si>
  <si>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</si>
  <si>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</si>
  <si>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</si>
  <si>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</si>
  <si>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</si>
  <si>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</si>
  <si>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</si>
  <si>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</si>
  <si>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</si>
  <si>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</si>
  <si>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</si>
  <si>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</si>
  <si>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</si>
  <si>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</si>
  <si>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</si>
  <si>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</si>
  <si>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</si>
  <si>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</si>
  <si>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</si>
  <si>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</si>
  <si>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</si>
  <si>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</si>
  <si>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</si>
  <si>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</si>
  <si>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</si>
  <si>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</si>
  <si>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</si>
  <si>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</si>
  <si>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</si>
  <si>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</si>
  <si>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</si>
  <si>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</si>
  <si>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</si>
  <si>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</si>
  <si>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</si>
  <si>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</si>
  <si>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</si>
  <si>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</si>
  <si>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</si>
  <si>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</si>
  <si>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</si>
  <si>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</si>
  <si>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</si>
  <si>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</si>
  <si>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</si>
  <si>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</si>
  <si>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</si>
  <si>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</si>
  <si>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</si>
  <si>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</si>
  <si>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</si>
  <si>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</si>
  <si>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</si>
  <si>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</si>
  <si>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</si>
  <si>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</si>
  <si>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</si>
  <si>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</si>
  <si>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</si>
  <si>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</si>
  <si>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</si>
  <si>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</si>
  <si>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</si>
  <si>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</si>
  <si>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</si>
  <si>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</si>
  <si>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</si>
  <si>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</si>
  <si>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</si>
  <si>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</si>
  <si>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</si>
  <si>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</si>
  <si>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</si>
  <si>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</si>
  <si>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</si>
  <si>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</si>
  <si>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</si>
  <si>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</si>
  <si>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</si>
  <si>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</si>
  <si>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</si>
  <si>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</si>
  <si>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</si>
  <si>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</si>
  <si>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</si>
  <si>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</si>
  <si>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</si>
  <si>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</si>
  <si>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</si>
  <si>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</si>
  <si>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</si>
  <si>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</si>
  <si>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</si>
  <si>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</si>
  <si>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</si>
  <si>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</si>
  <si>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</si>
  <si>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</si>
  <si>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</si>
  <si>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</si>
  <si>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</si>
  <si>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</si>
  <si>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</si>
  <si>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</si>
  <si>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</si>
  <si>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</si>
  <si>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</si>
  <si>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</si>
  <si>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</si>
  <si>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</si>
  <si>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</si>
  <si>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</si>
  <si>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</si>
  <si>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</si>
  <si>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</si>
  <si>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</si>
  <si>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</si>
  <si>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</si>
  <si>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</si>
  <si>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</si>
  <si>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</si>
  <si>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</si>
  <si>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</si>
  <si>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</si>
  <si>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</si>
  <si>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</si>
  <si>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</si>
  <si>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</si>
  <si>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</si>
  <si>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</si>
  <si>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</si>
  <si>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</si>
  <si>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</si>
  <si>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</si>
  <si>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</si>
  <si>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</si>
  <si>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</si>
  <si>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</si>
  <si>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</si>
  <si>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</si>
  <si>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</si>
  <si>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</si>
  <si>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</si>
  <si>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</si>
  <si>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</si>
  <si>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</si>
  <si>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</si>
  <si>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</si>
  <si>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</si>
  <si>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</si>
  <si>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</si>
  <si>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</si>
  <si>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</si>
  <si>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</si>
  <si>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</si>
  <si>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</si>
  <si>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</si>
  <si>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</si>
  <si>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</si>
  <si>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</si>
  <si>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</si>
  <si>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</si>
  <si>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</si>
  <si>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</si>
  <si>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</si>
  <si>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</si>
  <si>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</si>
  <si>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</si>
  <si>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</si>
  <si>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</si>
  <si>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</si>
  <si>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</si>
  <si>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</si>
  <si>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</si>
  <si>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</si>
  <si>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</si>
  <si>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</si>
  <si>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</si>
  <si>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</si>
  <si>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</si>
  <si>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</si>
  <si>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</si>
  <si>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</si>
  <si>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</si>
  <si>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</si>
  <si>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</si>
  <si>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</si>
  <si>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</si>
  <si>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</si>
  <si>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</si>
  <si>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</si>
  <si>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</si>
  <si>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</si>
  <si>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</si>
  <si>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</si>
  <si>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</si>
  <si>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</si>
  <si>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</si>
  <si>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</si>
  <si>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</si>
  <si>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</si>
  <si>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</si>
  <si>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</si>
  <si>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</si>
  <si>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</si>
  <si>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</si>
  <si>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</si>
  <si>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</si>
  <si>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</si>
  <si>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</si>
  <si>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</si>
  <si>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</si>
  <si>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</si>
  <si>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</si>
  <si>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</si>
  <si>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</si>
  <si>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</si>
  <si>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</si>
  <si>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</si>
  <si>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</si>
  <si>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</si>
  <si>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</si>
  <si>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</si>
  <si>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</si>
  <si>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</si>
  <si>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</si>
  <si>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</si>
  <si>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</si>
  <si>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</si>
  <si>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</si>
  <si>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</si>
  <si>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</si>
  <si>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</si>
  <si>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</si>
  <si>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</si>
  <si>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</si>
  <si>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</si>
  <si>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</si>
  <si>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</si>
  <si>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</si>
  <si>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</si>
  <si>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</si>
  <si>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</si>
  <si>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</si>
  <si>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</si>
  <si>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</si>
  <si>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</si>
  <si>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</si>
  <si>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</si>
  <si>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</si>
  <si>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</si>
  <si>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</si>
  <si>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</si>
  <si>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</si>
  <si>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</si>
  <si>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</si>
  <si>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</si>
  <si>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</si>
  <si>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</si>
  <si>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</si>
  <si>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</si>
  <si>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</si>
  <si>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</si>
  <si>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</si>
  <si>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</si>
  <si>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</si>
  <si>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</si>
  <si>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</si>
  <si>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</si>
  <si>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</si>
  <si>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</si>
  <si>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</si>
  <si>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</si>
  <si>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</si>
  <si>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</si>
  <si>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</si>
  <si>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</si>
  <si>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</si>
  <si>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</si>
  <si>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</si>
  <si>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</si>
  <si>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</si>
  <si>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</si>
  <si>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</si>
  <si>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</si>
  <si>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</si>
  <si>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</si>
  <si>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</si>
  <si>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</si>
  <si>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</si>
  <si>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</si>
  <si>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</si>
  <si>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</si>
  <si>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</si>
  <si>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</si>
  <si>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</si>
  <si>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</si>
  <si>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</si>
  <si>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</si>
  <si>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</si>
  <si>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</si>
  <si>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</si>
  <si>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</si>
  <si>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</si>
  <si>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</si>
  <si>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</si>
  <si>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</si>
  <si>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</si>
  <si>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</si>
  <si>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</si>
  <si>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</si>
  <si>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</si>
  <si>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</si>
  <si>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</si>
  <si>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</si>
  <si>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</si>
  <si>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</si>
  <si>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</si>
  <si>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</si>
  <si>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</si>
  <si>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</si>
  <si>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</si>
  <si>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</si>
  <si>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</si>
  <si>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</si>
  <si>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</si>
  <si>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</si>
  <si>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</si>
  <si>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</si>
  <si>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</si>
  <si>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</si>
  <si>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</si>
  <si>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</si>
  <si>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</si>
  <si>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</si>
  <si>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</si>
  <si>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</si>
  <si>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</si>
  <si>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</si>
  <si>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</si>
  <si>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</si>
  <si>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</si>
  <si>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</si>
  <si>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</si>
  <si>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</si>
  <si>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</si>
  <si>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</si>
  <si>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</si>
  <si>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</si>
  <si>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</si>
  <si>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</si>
  <si>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</si>
  <si>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</si>
  <si>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</si>
  <si>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</si>
  <si>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</si>
  <si>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</si>
  <si>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</si>
  <si>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</si>
  <si>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</si>
  <si>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</si>
  <si>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</si>
  <si>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</si>
  <si>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</si>
  <si>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</si>
  <si>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</si>
  <si>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</si>
  <si>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</si>
  <si>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</si>
  <si>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</si>
  <si>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</si>
  <si>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</si>
  <si>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</si>
  <si>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</si>
  <si>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</si>
  <si>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</si>
  <si>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</si>
  <si>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</si>
  <si>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</si>
  <si>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</si>
  <si>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</si>
  <si>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</si>
  <si>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</si>
  <si>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</si>
  <si>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</si>
  <si>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</si>
  <si>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</si>
  <si>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</si>
  <si>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</si>
  <si>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</si>
  <si>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</si>
  <si>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</si>
  <si>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</si>
  <si>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</si>
  <si>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</si>
  <si>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</si>
  <si>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</si>
  <si>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</si>
  <si>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</si>
  <si>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</si>
  <si>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</si>
  <si>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</si>
  <si>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</si>
  <si>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</si>
  <si>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</si>
  <si>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</si>
  <si>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</si>
  <si>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</si>
  <si>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</si>
  <si>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</si>
  <si>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</si>
  <si>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</si>
  <si>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</si>
  <si>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</si>
  <si>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</si>
  <si>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</si>
  <si>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</si>
  <si>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</si>
  <si>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</si>
  <si>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</si>
  <si>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</si>
  <si>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</si>
  <si>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</si>
  <si>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</si>
  <si>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</si>
  <si>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</si>
  <si>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</si>
  <si>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</si>
  <si>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</si>
  <si>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</si>
  <si>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</si>
  <si>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</si>
  <si>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</si>
  <si>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</si>
  <si>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</si>
  <si>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</si>
  <si>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</si>
  <si>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</si>
  <si>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</si>
  <si>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</si>
  <si>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</si>
  <si>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</si>
  <si>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</si>
  <si>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</si>
  <si>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</si>
  <si>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</si>
  <si>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</si>
  <si>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</si>
  <si>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</si>
  <si>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</si>
  <si>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</si>
  <si>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</si>
  <si>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</si>
  <si>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</si>
  <si>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</si>
  <si>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</si>
  <si>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</si>
  <si>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</si>
  <si>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</si>
  <si>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</si>
  <si>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</si>
  <si>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</si>
  <si>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</si>
  <si>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</si>
  <si>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</si>
  <si>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</si>
  <si>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</si>
  <si>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</si>
  <si>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</si>
  <si>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</si>
  <si>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</si>
  <si>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</si>
  <si>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</si>
  <si>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</si>
  <si>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</si>
  <si>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</si>
  <si>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</si>
  <si>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</si>
  <si>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</si>
  <si>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</si>
  <si>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</si>
  <si>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</si>
  <si>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</si>
  <si>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</si>
  <si>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</si>
  <si>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</si>
  <si>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</si>
  <si>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</si>
  <si>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</si>
  <si>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</si>
  <si>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</si>
  <si>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</si>
  <si>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</si>
  <si>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</si>
  <si>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</si>
  <si>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</si>
  <si>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</si>
  <si>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</si>
  <si>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</si>
  <si>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</si>
  <si>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</si>
  <si>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</si>
  <si>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</si>
  <si>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</si>
  <si>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</si>
  <si>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</si>
  <si>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</si>
  <si>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</si>
  <si>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</si>
  <si>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</si>
  <si>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</si>
  <si>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</si>
  <si>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</si>
  <si>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</si>
  <si>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</si>
  <si>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</si>
  <si>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</si>
  <si>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</si>
  <si>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</si>
  <si>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</si>
  <si>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</si>
  <si>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</si>
  <si>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</si>
  <si>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</si>
  <si>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</si>
  <si>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</si>
  <si>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</si>
  <si>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</si>
  <si>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</si>
  <si>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</si>
  <si>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</si>
  <si>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</si>
  <si>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</si>
  <si>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</si>
  <si>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</si>
  <si>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</si>
  <si>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</si>
  <si>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</si>
  <si>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</si>
  <si>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</si>
  <si>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</si>
  <si>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</si>
  <si>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</si>
  <si>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</si>
  <si>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</si>
  <si>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</si>
  <si>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</si>
  <si>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</si>
  <si>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</si>
  <si>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</si>
  <si>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</si>
  <si>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</si>
  <si>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</si>
  <si>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</si>
  <si>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</si>
  <si>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</si>
  <si>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</si>
  <si>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</si>
  <si>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</si>
  <si>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</si>
  <si>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</si>
  <si>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</si>
  <si>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</si>
  <si>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</si>
  <si>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</si>
  <si>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</si>
  <si>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</si>
  <si>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</si>
  <si>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</si>
  <si>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</si>
  <si>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</si>
  <si>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</si>
  <si>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</si>
  <si>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</si>
  <si>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</si>
  <si>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</si>
  <si>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</si>
  <si>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</si>
  <si>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</si>
  <si>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</si>
  <si>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</si>
  <si>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</si>
  <si>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</si>
  <si>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</si>
  <si>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</si>
  <si>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</si>
  <si>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</si>
  <si>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</si>
  <si>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</si>
  <si>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</si>
  <si>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</si>
  <si>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</si>
  <si>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</si>
  <si>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</si>
  <si>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</si>
  <si>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</si>
  <si>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</si>
  <si>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</si>
  <si>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</si>
  <si>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</si>
  <si>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</si>
  <si>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</si>
  <si>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</si>
  <si>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</si>
  <si>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</si>
  <si>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</si>
  <si>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</si>
  <si>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</si>
  <si>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</si>
  <si>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</si>
  <si>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</si>
  <si>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</si>
  <si>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</si>
  <si>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</si>
  <si>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</si>
  <si>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</si>
  <si>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</si>
  <si>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</si>
  <si>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</si>
  <si>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</si>
  <si>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</si>
  <si>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</si>
  <si>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</si>
  <si>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</si>
  <si>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</si>
  <si>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</si>
  <si>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</si>
  <si>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</si>
  <si>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</si>
  <si>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</si>
  <si>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</si>
  <si>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</si>
  <si>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</si>
  <si>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</si>
  <si>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</si>
  <si>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</si>
  <si>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</si>
  <si>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</si>
  <si>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</si>
  <si>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</si>
  <si>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</si>
  <si>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</si>
  <si>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</si>
  <si>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</si>
  <si>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</si>
  <si>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</si>
  <si>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</si>
  <si>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</si>
  <si>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</si>
  <si>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</si>
  <si>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</si>
  <si>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</si>
  <si>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</si>
  <si>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</si>
  <si>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</si>
  <si>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</si>
  <si>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</si>
  <si>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</si>
  <si>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</si>
  <si>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</si>
  <si>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</si>
  <si>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</si>
  <si>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</si>
  <si>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</si>
  <si>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</si>
  <si>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</si>
  <si>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</si>
  <si>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</si>
  <si>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</si>
  <si>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</si>
  <si>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</si>
  <si>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</si>
  <si>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</si>
  <si>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</si>
  <si>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</si>
  <si>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</si>
  <si>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</si>
  <si>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</si>
  <si>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</si>
  <si>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</si>
  <si>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</si>
  <si>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</si>
  <si>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</si>
  <si>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</si>
  <si>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</si>
  <si>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</si>
  <si>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</si>
  <si>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</si>
  <si>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</si>
  <si>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</si>
  <si>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</si>
  <si>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</si>
  <si>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</si>
  <si>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</si>
  <si>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</si>
  <si>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</si>
  <si>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</si>
  <si>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</si>
  <si>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</si>
  <si>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</si>
  <si>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</si>
  <si>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</si>
  <si>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</si>
  <si>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</si>
  <si>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</si>
  <si>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</si>
  <si>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</si>
  <si>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</si>
  <si>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</si>
  <si>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</si>
  <si>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</si>
  <si>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</si>
  <si>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</si>
  <si>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</si>
  <si>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</si>
  <si>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</si>
  <si>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</si>
  <si>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</si>
  <si>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</si>
  <si>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</si>
  <si>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</si>
  <si>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</si>
  <si>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</si>
  <si>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</si>
  <si>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</si>
  <si>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</si>
  <si>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</si>
  <si>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</si>
  <si>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</si>
  <si>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</si>
  <si>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</si>
  <si>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</si>
  <si>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</si>
  <si>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</si>
  <si>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</si>
  <si>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</si>
  <si>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</si>
  <si>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</si>
  <si>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</si>
  <si>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</si>
  <si>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</si>
  <si>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</si>
  <si>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</si>
  <si>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</si>
  <si>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</si>
  <si>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</si>
  <si>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</si>
  <si>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</si>
  <si>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</si>
  <si>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</si>
  <si>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</si>
  <si>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</si>
  <si>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</si>
  <si>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</si>
  <si>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</si>
  <si>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</si>
  <si>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</si>
  <si>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</si>
  <si>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</si>
  <si>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</si>
  <si>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</si>
  <si>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</si>
  <si>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</si>
  <si>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</si>
  <si>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</si>
  <si>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</si>
  <si>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</si>
  <si>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</si>
  <si>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</si>
  <si>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</si>
  <si>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</si>
  <si>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</si>
  <si>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</si>
  <si>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</si>
  <si>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</si>
  <si>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</si>
  <si>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</si>
  <si>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</si>
  <si>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</si>
  <si>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</si>
  <si>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</si>
  <si>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</si>
  <si>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</si>
  <si>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</si>
  <si>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</si>
  <si>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</si>
  <si>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</si>
  <si>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</si>
  <si>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</si>
  <si>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</si>
  <si>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</si>
  <si>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</si>
  <si>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</si>
  <si>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</si>
  <si>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</si>
  <si>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</si>
  <si>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</si>
  <si>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</si>
  <si>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</si>
  <si>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</si>
  <si>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</si>
  <si>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</si>
  <si>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</si>
  <si>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</si>
  <si>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</si>
  <si>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</si>
  <si>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</si>
  <si>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</si>
  <si>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</si>
  <si>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</si>
  <si>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</si>
  <si>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</si>
  <si>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</si>
  <si>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</si>
  <si>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</si>
  <si>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</si>
  <si>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</si>
  <si>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</si>
  <si>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</si>
  <si>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</si>
  <si>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</si>
  <si>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</si>
  <si>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</si>
  <si>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</si>
  <si>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</si>
  <si>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</si>
  <si>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</si>
  <si>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</si>
  <si>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</si>
  <si>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</si>
  <si>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</si>
  <si>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</si>
  <si>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</si>
  <si>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</si>
  <si>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</si>
  <si>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</si>
  <si>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</si>
  <si>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</si>
  <si>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</si>
  <si>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</si>
  <si>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</si>
  <si>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</si>
  <si>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</si>
  <si>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</si>
  <si>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</si>
  <si>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</si>
  <si>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</si>
  <si>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</si>
  <si>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</si>
  <si>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</si>
  <si>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</si>
  <si>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</si>
  <si>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</si>
  <si>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</si>
  <si>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</si>
  <si>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</si>
  <si>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</si>
  <si>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</si>
  <si>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</si>
  <si>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</si>
  <si>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</si>
  <si>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</si>
  <si>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</si>
  <si>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</si>
  <si>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</si>
  <si>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</si>
  <si>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</si>
  <si>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</si>
  <si>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</si>
  <si>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</si>
  <si>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</si>
  <si>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</si>
  <si>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</si>
  <si>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</si>
  <si>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</si>
  <si>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</si>
  <si>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</si>
  <si>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</si>
  <si>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</si>
  <si>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</si>
  <si>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</si>
  <si>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</si>
  <si>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</si>
  <si>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</si>
  <si>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</si>
  <si>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</si>
  <si>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</si>
  <si>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</si>
  <si>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</si>
  <si>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</si>
  <si>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</si>
  <si>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</si>
  <si>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</si>
  <si>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</si>
  <si>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</si>
  <si>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</si>
  <si>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</si>
  <si>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</si>
  <si>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</si>
  <si>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</si>
  <si>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</si>
  <si>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</si>
  <si>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</si>
  <si>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</si>
  <si>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</si>
  <si>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</si>
  <si>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</si>
  <si>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</si>
  <si>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</si>
  <si>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</si>
  <si>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</si>
  <si>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</si>
  <si>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</si>
  <si>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</si>
  <si>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</si>
  <si>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</si>
  <si>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</si>
  <si>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</si>
  <si>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</si>
  <si>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</si>
  <si>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</si>
  <si>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</si>
  <si>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</si>
  <si>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</si>
  <si>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</si>
  <si>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</si>
  <si>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</si>
  <si>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</si>
  <si>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</si>
  <si>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</si>
  <si>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</si>
  <si>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</si>
  <si>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</si>
  <si>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</si>
  <si>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</si>
  <si>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</si>
  <si>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</si>
  <si>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</si>
  <si>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</si>
  <si>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</si>
  <si>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</si>
  <si>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</si>
  <si>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</si>
  <si>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</si>
  <si>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</si>
  <si>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</si>
  <si>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</si>
  <si>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</si>
  <si>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</si>
  <si>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</si>
  <si>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</si>
  <si>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</si>
  <si>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</si>
  <si>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</si>
  <si>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</si>
  <si>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</si>
  <si>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</si>
  <si>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</si>
  <si>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</si>
  <si>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</si>
  <si>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</si>
  <si>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</si>
  <si>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</si>
  <si>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</si>
  <si>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</si>
  <si>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</si>
  <si>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</si>
  <si>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</si>
  <si>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</si>
  <si>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</si>
  <si>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</si>
  <si>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</si>
  <si>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</si>
  <si>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</si>
  <si>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</si>
  <si>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</si>
  <si>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</si>
  <si>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</si>
  <si>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</si>
  <si>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</si>
  <si>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</si>
  <si>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</si>
  <si>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</si>
  <si>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</si>
  <si>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</si>
  <si>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</si>
  <si>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</si>
  <si>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</si>
  <si>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</si>
  <si>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</si>
  <si>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</si>
  <si>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</si>
  <si>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</si>
  <si>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</si>
  <si>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</si>
  <si>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</si>
  <si>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</si>
  <si>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</si>
  <si>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</si>
  <si>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</si>
  <si>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</si>
  <si>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</si>
  <si>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</si>
  <si>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</si>
  <si>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</si>
  <si>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</si>
  <si>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</si>
  <si>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</si>
  <si>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</si>
  <si>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</si>
  <si>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</si>
  <si>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</si>
  <si>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</si>
  <si>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</si>
  <si>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</si>
  <si>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</si>
  <si>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</si>
  <si>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</si>
  <si>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</si>
  <si>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</si>
  <si>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</si>
  <si>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</si>
  <si>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</si>
  <si>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</si>
  <si>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</si>
  <si>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</si>
  <si>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</si>
  <si>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</si>
  <si>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</si>
  <si>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</si>
  <si>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</si>
  <si>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</si>
  <si>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</si>
  <si>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</si>
  <si>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</si>
  <si>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</si>
  <si>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</si>
  <si>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</si>
  <si>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</si>
  <si>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</si>
  <si>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</si>
  <si>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</si>
  <si>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</si>
  <si>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</si>
  <si>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</si>
  <si>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</si>
  <si>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</si>
  <si>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</si>
  <si>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</si>
  <si>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</si>
  <si>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</si>
  <si>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</si>
  <si>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</si>
  <si>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</si>
  <si>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</si>
  <si>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</si>
  <si>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</si>
  <si>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</si>
  <si>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</si>
  <si>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</si>
  <si>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</si>
  <si>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</si>
  <si>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</si>
  <si>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</si>
  <si>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</si>
  <si>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</si>
  <si>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</si>
  <si>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</si>
  <si>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</si>
  <si>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</si>
  <si>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</si>
  <si>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</si>
  <si>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</si>
  <si>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</si>
  <si>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</si>
  <si>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</si>
  <si>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</si>
  <si>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</si>
  <si>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</si>
  <si>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</si>
  <si>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</si>
  <si>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</si>
  <si>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</si>
  <si>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</si>
  <si>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</si>
  <si>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</si>
  <si>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</si>
  <si>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</si>
  <si>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</si>
  <si>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</si>
  <si>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</si>
  <si>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</si>
  <si>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</si>
  <si>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</si>
  <si>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</si>
  <si>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</si>
  <si>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</si>
  <si>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</si>
  <si>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</si>
  <si>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</si>
  <si>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</si>
  <si>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</si>
  <si>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</si>
  <si>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</si>
  <si>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</si>
  <si>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</si>
  <si>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</si>
  <si>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</si>
  <si>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</si>
  <si>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</si>
  <si>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</si>
  <si>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</si>
  <si>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</si>
  <si>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</si>
  <si>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</si>
  <si>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</si>
  <si>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</si>
  <si>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</si>
  <si>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</si>
  <si>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</si>
  <si>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</si>
  <si>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</si>
  <si>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</si>
  <si>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</si>
  <si>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</si>
  <si>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</si>
  <si>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</si>
  <si>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</si>
  <si>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</si>
  <si>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</si>
  <si>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</si>
  <si>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</si>
  <si>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</si>
  <si>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</si>
  <si>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</si>
  <si>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</si>
  <si>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</si>
  <si>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</si>
  <si>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</si>
  <si>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</si>
  <si>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</si>
  <si>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</si>
  <si>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</si>
  <si>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</si>
  <si>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</si>
  <si>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</si>
  <si>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</si>
  <si>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</si>
  <si>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</si>
  <si>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</si>
  <si>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</si>
  <si>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</si>
  <si>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</si>
  <si>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</si>
  <si>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</si>
  <si>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</si>
  <si>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</si>
  <si>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</si>
  <si>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</si>
  <si>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</si>
  <si>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</si>
  <si>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</si>
  <si>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</si>
  <si>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</si>
  <si>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</si>
  <si>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</si>
  <si>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</si>
  <si>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</si>
  <si>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</si>
  <si>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</si>
  <si>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</si>
  <si>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</si>
  <si>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</si>
  <si>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</si>
  <si>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</si>
  <si>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</si>
  <si>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</si>
  <si>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</si>
  <si>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</si>
  <si>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</si>
  <si>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</si>
  <si>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</si>
  <si>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</si>
  <si>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</si>
  <si>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</si>
  <si>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</si>
  <si>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</si>
  <si>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</si>
  <si>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</si>
  <si>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</si>
  <si>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</si>
  <si>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</si>
  <si>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</si>
  <si>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</si>
  <si>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</si>
  <si>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</si>
  <si>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</si>
  <si>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</si>
  <si>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</si>
  <si>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</si>
  <si>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</si>
  <si>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</si>
  <si>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</si>
  <si>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</si>
  <si>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</si>
  <si>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</si>
  <si>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</si>
  <si>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</si>
  <si>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</si>
  <si>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</si>
  <si>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</si>
  <si>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</si>
  <si>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</si>
  <si>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</si>
  <si>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</si>
  <si>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</si>
  <si>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</si>
  <si>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</si>
  <si>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</si>
  <si>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</si>
  <si>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</si>
  <si>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</si>
  <si>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</si>
  <si>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</si>
  <si>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</si>
  <si>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</si>
  <si>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</si>
  <si>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</si>
  <si>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</si>
  <si>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</si>
  <si>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</si>
  <si>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</si>
  <si>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</si>
  <si>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</si>
  <si>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</si>
  <si>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</si>
  <si>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</si>
  <si>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</si>
  <si>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</si>
  <si>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</si>
  <si>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</si>
  <si>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</si>
  <si>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</si>
  <si>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</si>
  <si>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</si>
  <si>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</si>
  <si>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</si>
  <si>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</si>
  <si>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</si>
  <si>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</si>
  <si>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</si>
  <si>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</si>
  <si>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</si>
  <si>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</si>
  <si>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</si>
  <si>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</si>
  <si>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</si>
  <si>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</si>
  <si>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</si>
  <si>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</si>
  <si>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</si>
  <si>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</si>
  <si>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</si>
  <si>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</si>
  <si>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</si>
  <si>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</si>
  <si>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</si>
  <si>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</si>
  <si>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</si>
  <si>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</si>
  <si>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</si>
  <si>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</si>
  <si>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</si>
  <si>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</si>
  <si>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</si>
  <si>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</si>
  <si>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</si>
  <si>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</si>
  <si>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</si>
  <si>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</si>
  <si>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</si>
  <si>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</si>
  <si>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</si>
  <si>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</si>
  <si>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</si>
  <si>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</si>
  <si>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</si>
  <si>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</si>
  <si>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</si>
  <si>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</si>
  <si>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</si>
  <si>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</si>
  <si>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</si>
  <si>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</si>
  <si>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</si>
  <si>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</si>
  <si>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</si>
  <si>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</si>
  <si>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</si>
  <si>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</si>
  <si>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</si>
  <si>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</si>
  <si>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</si>
  <si>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</si>
  <si>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</si>
  <si>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</si>
  <si>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</si>
  <si>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</si>
  <si>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</si>
  <si>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</si>
  <si>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</si>
  <si>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</si>
  <si>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</si>
  <si>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</si>
  <si>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</si>
  <si>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</si>
  <si>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</si>
  <si>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</si>
  <si>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</si>
  <si>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</si>
  <si>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</si>
  <si>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</si>
  <si>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</si>
  <si>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</si>
  <si>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</si>
  <si>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</si>
  <si>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</si>
  <si>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</si>
  <si>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</si>
  <si>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</si>
  <si>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</si>
  <si>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</si>
  <si>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</si>
  <si>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</si>
  <si>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</si>
  <si>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</si>
  <si>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</si>
  <si>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</si>
  <si>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</si>
  <si>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</si>
  <si>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</si>
  <si>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</si>
  <si>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</si>
  <si>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</si>
  <si>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</si>
  <si>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</si>
  <si>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</si>
  <si>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</si>
  <si>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</si>
  <si>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</si>
  <si>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</si>
  <si>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</si>
  <si>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</si>
  <si>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</si>
  <si>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</si>
  <si>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</si>
  <si>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</si>
  <si>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</si>
  <si>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</si>
  <si>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</si>
  <si>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</si>
  <si>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</si>
  <si>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</si>
  <si>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</si>
  <si>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</si>
  <si>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</si>
  <si>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</si>
  <si>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</si>
  <si>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</si>
  <si>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</si>
  <si>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</si>
  <si>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</si>
  <si>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</si>
  <si>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</si>
  <si>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</si>
  <si>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</si>
  <si>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</si>
  <si>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</si>
  <si>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</si>
  <si>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</si>
  <si>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</si>
  <si>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</si>
  <si>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</si>
  <si>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</si>
  <si>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</si>
  <si>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</si>
  <si>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</si>
  <si>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</si>
  <si>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</si>
  <si>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</si>
  <si>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</si>
  <si>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</si>
  <si>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</si>
  <si>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</si>
  <si>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</si>
  <si>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</si>
  <si>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</si>
  <si>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</si>
  <si>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</si>
  <si>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</si>
  <si>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</si>
  <si>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</si>
  <si>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</si>
  <si>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</si>
  <si>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</si>
  <si>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</si>
  <si>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</si>
  <si>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</si>
  <si>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</si>
  <si>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</si>
  <si>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</si>
  <si>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</si>
  <si>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</si>
  <si>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</si>
  <si>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</si>
  <si>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</si>
  <si>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</si>
  <si>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</si>
  <si>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</si>
  <si>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</si>
  <si>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</si>
  <si>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</si>
  <si>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</si>
  <si>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</si>
  <si>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</si>
  <si>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</si>
  <si>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</si>
  <si>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</si>
  <si>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</si>
  <si>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</si>
  <si>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</si>
  <si>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</si>
  <si>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</si>
  <si>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</si>
  <si>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</si>
  <si>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</si>
  <si>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</si>
  <si>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</si>
  <si>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</si>
  <si>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</si>
  <si>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</si>
  <si>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</si>
  <si>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</si>
  <si>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</si>
  <si>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</si>
  <si>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</si>
  <si>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</si>
  <si>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</si>
  <si>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</si>
  <si>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</si>
  <si>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</si>
  <si>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</si>
  <si>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</si>
  <si>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</si>
  <si>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</si>
  <si>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</si>
  <si>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</si>
  <si>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</si>
  <si>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</si>
  <si>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</si>
  <si>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</si>
  <si>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</si>
  <si>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</si>
  <si>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</si>
  <si>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</si>
  <si>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</si>
  <si>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</si>
  <si>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</si>
  <si>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</si>
  <si>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</si>
  <si>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</si>
  <si>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</si>
  <si>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</si>
  <si>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</si>
  <si>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</si>
  <si>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</si>
  <si>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</si>
  <si>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</si>
  <si>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</si>
  <si>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</si>
  <si>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</si>
  <si>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</si>
  <si>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</si>
  <si>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</si>
  <si>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</si>
  <si>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</si>
  <si>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</si>
  <si>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</si>
  <si>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</si>
  <si>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</si>
  <si>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</si>
  <si>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</si>
  <si>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</si>
  <si>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</si>
  <si>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</si>
  <si>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</si>
  <si>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</si>
  <si>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</si>
  <si>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</si>
  <si>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</si>
  <si>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</si>
  <si>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</si>
  <si>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</si>
  <si>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</si>
  <si>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</si>
  <si>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</si>
  <si>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</si>
  <si>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</si>
  <si>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</si>
  <si>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</si>
  <si>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</si>
  <si>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</si>
  <si>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</si>
  <si>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</si>
  <si>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</si>
  <si>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</si>
  <si>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</si>
  <si>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</si>
  <si>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</si>
  <si>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</si>
  <si>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</si>
  <si>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</si>
  <si>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</si>
  <si>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</si>
  <si>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</si>
  <si>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</si>
  <si>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</si>
  <si>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</si>
  <si>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</si>
  <si>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</si>
  <si>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</si>
  <si>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</si>
  <si>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</si>
  <si>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</si>
  <si>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</si>
  <si>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</si>
  <si>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</si>
  <si>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</si>
  <si>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</si>
  <si>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</si>
  <si>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</si>
  <si>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</si>
  <si>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</si>
  <si>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</si>
  <si>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</si>
  <si>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</si>
  <si>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</si>
  <si>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</si>
  <si>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</si>
  <si>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</si>
  <si>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</si>
  <si>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</si>
  <si>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</si>
  <si>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</si>
  <si>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</si>
  <si>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</si>
  <si>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</si>
  <si>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</si>
  <si>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</si>
  <si>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</si>
  <si>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</si>
  <si>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</si>
  <si>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</si>
  <si>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</si>
  <si>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</si>
  <si>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</si>
  <si>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</si>
  <si>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</si>
  <si>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</si>
  <si>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</si>
  <si>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</si>
  <si>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</si>
  <si>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</si>
  <si>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</si>
  <si>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</si>
  <si>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</si>
  <si>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</si>
  <si>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</si>
  <si>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</si>
  <si>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</si>
  <si>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</si>
  <si>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</si>
  <si>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</si>
  <si>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</si>
  <si>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</si>
  <si>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</si>
  <si>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</si>
  <si>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</si>
  <si>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</si>
  <si>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</si>
  <si>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</si>
  <si>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</si>
  <si>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</si>
  <si>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</si>
  <si>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</si>
  <si>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</si>
  <si>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</si>
  <si>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</si>
  <si>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</si>
  <si>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</si>
  <si>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</si>
  <si>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</si>
  <si>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</si>
  <si>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</si>
  <si>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</si>
  <si>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</si>
  <si>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</si>
  <si>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</si>
  <si>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</si>
  <si>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</si>
  <si>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</si>
  <si>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</si>
  <si>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</si>
  <si>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</si>
  <si>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</si>
  <si>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</si>
  <si>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</si>
  <si>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</si>
  <si>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</si>
  <si>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</si>
  <si>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</si>
  <si>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</si>
  <si>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</si>
  <si>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</si>
  <si>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</si>
  <si>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</si>
  <si>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</si>
  <si>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</si>
  <si>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</si>
  <si>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</si>
  <si>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</si>
  <si>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</si>
  <si>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</si>
  <si>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</si>
  <si>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</si>
  <si>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</si>
  <si>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</si>
  <si>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</si>
  <si>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</si>
  <si>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</si>
  <si>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</si>
  <si>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</si>
  <si>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</si>
  <si>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</si>
  <si>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</si>
  <si>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</si>
  <si>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</si>
  <si>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</si>
  <si>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</si>
  <si>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</si>
  <si>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</si>
  <si>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</si>
  <si>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</si>
  <si>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</si>
  <si>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</si>
  <si>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</si>
  <si>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</si>
  <si>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</si>
  <si>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</si>
  <si>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</si>
  <si>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</si>
  <si>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</si>
  <si>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</si>
  <si>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</si>
  <si>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</si>
  <si>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</si>
  <si>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</si>
  <si>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</si>
  <si>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</si>
  <si>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</si>
  <si>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</si>
  <si>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</si>
  <si>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</si>
  <si>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</si>
  <si>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</si>
  <si>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</si>
  <si>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</si>
  <si>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</si>
  <si>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</si>
  <si>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</si>
  <si>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</si>
  <si>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</si>
  <si>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</si>
  <si>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</si>
  <si>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</si>
  <si>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</si>
  <si>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</si>
  <si>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</si>
  <si>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</si>
  <si>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</si>
  <si>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</si>
  <si>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</si>
  <si>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</si>
  <si>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</si>
  <si>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</si>
  <si>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</si>
  <si>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</si>
  <si>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</si>
  <si>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</si>
  <si>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</si>
  <si>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</si>
  <si>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</si>
  <si>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</si>
  <si>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</si>
  <si>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</si>
  <si>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</si>
  <si>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</si>
  <si>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</si>
  <si>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</si>
  <si>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</si>
  <si>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</si>
  <si>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</si>
  <si>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</si>
  <si>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</si>
  <si>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</si>
  <si>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</si>
  <si>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</si>
  <si>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</si>
  <si>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</si>
  <si>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</si>
  <si>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</si>
  <si>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</si>
  <si>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</si>
  <si>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</si>
  <si>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</si>
  <si>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</si>
  <si>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</si>
  <si>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</si>
  <si>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</si>
  <si>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</si>
  <si>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</si>
  <si>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</si>
  <si>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</si>
  <si>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</si>
  <si>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</si>
  <si>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</si>
  <si>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</si>
  <si>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</si>
  <si>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</si>
  <si>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</si>
  <si>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</si>
  <si>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</si>
  <si>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</si>
  <si>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</si>
  <si>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</si>
  <si>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</si>
  <si>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</si>
  <si>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</si>
  <si>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</si>
  <si>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</si>
  <si>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</si>
  <si>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</si>
  <si>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</si>
  <si>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</si>
  <si>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</si>
  <si>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</si>
  <si>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</si>
  <si>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</si>
  <si>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</si>
  <si>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</si>
  <si>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</si>
  <si>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</si>
  <si>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</si>
  <si>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</si>
  <si>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</si>
  <si>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</si>
  <si>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</si>
  <si>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</si>
  <si>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</si>
  <si>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</si>
  <si>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</si>
  <si>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</si>
  <si>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</si>
  <si>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</si>
  <si>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</si>
  <si>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</si>
  <si>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</si>
  <si>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</si>
  <si>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</si>
  <si>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</si>
  <si>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</si>
  <si>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</si>
  <si>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</si>
  <si>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</si>
  <si>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</si>
  <si>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</si>
  <si>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</si>
  <si>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</si>
  <si>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</si>
  <si>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</si>
  <si>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</si>
  <si>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</si>
  <si>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</si>
  <si>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</si>
  <si>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</si>
  <si>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</si>
  <si>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</si>
  <si>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</si>
  <si>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</si>
  <si>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</si>
  <si>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</si>
  <si>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</si>
  <si>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</si>
  <si>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</si>
  <si>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</si>
  <si>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</si>
  <si>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</si>
  <si>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</si>
  <si>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</si>
  <si>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</si>
  <si>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</si>
  <si>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</si>
  <si>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</si>
  <si>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</si>
  <si>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</si>
  <si>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</si>
  <si>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</si>
  <si>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</si>
  <si>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</si>
  <si>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</si>
  <si>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</si>
  <si>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</si>
  <si>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</si>
  <si>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</si>
  <si>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</si>
  <si>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</si>
  <si>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</si>
  <si>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</si>
  <si>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</si>
  <si>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</si>
  <si>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</si>
  <si>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</si>
  <si>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</si>
  <si>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</si>
  <si>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</si>
  <si>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</si>
  <si>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</si>
  <si>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</si>
  <si>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</si>
  <si>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</si>
  <si>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</si>
  <si>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</si>
  <si>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</si>
  <si>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</si>
  <si>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</si>
  <si>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</si>
  <si>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</si>
  <si>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</si>
  <si>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</si>
  <si>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</si>
  <si>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</si>
  <si>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</si>
  <si>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</si>
  <si>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</si>
  <si>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</si>
  <si>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</si>
  <si>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</si>
  <si>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</si>
  <si>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</si>
  <si>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</si>
  <si>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</si>
  <si>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</si>
  <si>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</si>
  <si>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</si>
  <si>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</si>
  <si>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</si>
  <si>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</si>
  <si>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</si>
  <si>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</si>
  <si>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</si>
  <si>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</si>
  <si>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</si>
  <si>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</si>
  <si>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</si>
  <si>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</si>
  <si>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</si>
  <si>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</si>
  <si>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</si>
  <si>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</si>
  <si>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</si>
  <si>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</si>
  <si>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</si>
  <si>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</si>
  <si>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</si>
  <si>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</si>
  <si>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</si>
  <si>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</si>
  <si>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</si>
  <si>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</si>
  <si>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</si>
  <si>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</si>
  <si>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</si>
  <si>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</si>
  <si>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</si>
  <si>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</si>
  <si>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</si>
  <si>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</si>
  <si>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</si>
  <si>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</si>
  <si>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</si>
  <si>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</si>
  <si>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</si>
  <si>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</si>
  <si>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</si>
  <si>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</si>
  <si>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</si>
  <si>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</si>
  <si>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</si>
  <si>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</si>
  <si>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</si>
  <si>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</si>
  <si>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</si>
  <si>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</si>
  <si>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</si>
  <si>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</si>
  <si>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</si>
  <si>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</si>
  <si>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</si>
  <si>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</si>
  <si>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</si>
  <si>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</si>
  <si>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</si>
  <si>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</si>
  <si>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</si>
  <si>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</si>
  <si>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</si>
  <si>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</si>
  <si>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</si>
  <si>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</si>
  <si>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</si>
  <si>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</si>
  <si>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</si>
  <si>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</si>
  <si>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</si>
  <si>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</si>
  <si>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</si>
  <si>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</si>
  <si>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</si>
  <si>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</si>
  <si>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</si>
  <si>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</si>
  <si>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</si>
  <si>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</si>
  <si>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</si>
  <si>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</si>
  <si>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</si>
  <si>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</si>
  <si>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</si>
  <si>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</si>
  <si>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</si>
  <si>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</si>
  <si>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</si>
  <si>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</si>
  <si>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</si>
  <si>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</si>
  <si>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</si>
  <si>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</si>
  <si>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</si>
  <si>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</si>
  <si>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</si>
  <si>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</si>
  <si>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</si>
  <si>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</si>
  <si>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</si>
  <si>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</si>
  <si>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</si>
  <si>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</si>
  <si>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</si>
  <si>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</si>
  <si>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</si>
  <si>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</si>
  <si>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</si>
  <si>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</si>
  <si>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</si>
  <si>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</si>
  <si>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</si>
  <si>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</si>
  <si>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</si>
  <si>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</si>
  <si>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</si>
  <si>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</si>
  <si>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</si>
  <si>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</si>
  <si>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</si>
  <si>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</si>
  <si>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</si>
  <si>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</si>
  <si>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</si>
  <si>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</si>
  <si>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</si>
  <si>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</si>
  <si>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</si>
  <si>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</si>
  <si>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</si>
  <si>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</si>
  <si>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</si>
  <si>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</si>
  <si>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</si>
  <si>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</si>
  <si>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</si>
  <si>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</si>
  <si>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</si>
  <si>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</si>
  <si>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</si>
  <si>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</si>
  <si>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</si>
  <si>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</si>
  <si>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</si>
  <si>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</si>
  <si>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</si>
  <si>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</si>
  <si>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</si>
  <si>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</si>
  <si>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</si>
  <si>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</si>
  <si>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</si>
  <si>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</si>
  <si>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</si>
  <si>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</si>
  <si>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</si>
  <si>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</si>
  <si>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</si>
  <si>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</si>
  <si>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</si>
  <si>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</si>
  <si>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</si>
  <si>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</si>
  <si>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</si>
  <si>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</si>
  <si>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</si>
  <si>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</si>
  <si>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</si>
  <si>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</si>
  <si>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</si>
  <si>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</si>
  <si>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</si>
  <si>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</si>
  <si>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</si>
  <si>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</si>
  <si>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</si>
  <si>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</si>
  <si>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</si>
  <si>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</si>
  <si>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</si>
  <si>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</si>
  <si>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</si>
  <si>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</si>
  <si>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</si>
  <si>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</si>
  <si>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</si>
  <si>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</si>
  <si>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</si>
  <si>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</si>
  <si>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</si>
  <si>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</si>
  <si>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</si>
  <si>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</si>
  <si>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</si>
  <si>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</si>
  <si>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</si>
  <si>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</si>
  <si>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</si>
  <si>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</si>
  <si>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</si>
  <si>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</si>
  <si>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</si>
  <si>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</si>
  <si>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</si>
  <si>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</si>
  <si>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</si>
  <si>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</si>
  <si>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</si>
  <si>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</si>
  <si>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</si>
  <si>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</si>
  <si>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</si>
  <si>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</si>
  <si>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</si>
  <si>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</si>
  <si>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</si>
  <si>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</si>
  <si>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</si>
  <si>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</si>
  <si>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</si>
  <si>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</si>
  <si>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</si>
  <si>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</si>
  <si>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</si>
  <si>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</si>
  <si>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</si>
  <si>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</si>
  <si>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</si>
  <si>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</si>
  <si>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</si>
  <si>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</si>
  <si>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</si>
  <si>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</si>
  <si>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</si>
  <si>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</si>
  <si>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</si>
  <si>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</si>
  <si>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</si>
  <si>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</si>
  <si>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</si>
  <si>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</si>
  <si>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</si>
  <si>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</si>
  <si>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</si>
  <si>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</si>
  <si>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</si>
  <si>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</si>
  <si>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</si>
  <si>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</si>
  <si>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</si>
  <si>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</si>
  <si>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</si>
  <si>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</si>
  <si>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</si>
  <si>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</si>
  <si>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</si>
  <si>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</si>
  <si>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</si>
  <si>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</si>
  <si>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</si>
  <si>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</si>
  <si>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</si>
  <si>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</si>
  <si>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</si>
  <si>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</si>
  <si>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</si>
  <si>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</si>
  <si>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</si>
  <si>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</si>
  <si>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</si>
  <si>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</si>
  <si>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</si>
  <si>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</si>
  <si>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</si>
  <si>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</si>
  <si>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</si>
  <si>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</si>
  <si>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</si>
  <si>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</si>
  <si>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</si>
  <si>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</si>
  <si>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</si>
  <si>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</si>
  <si>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</si>
  <si>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</si>
  <si>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</si>
  <si>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</si>
  <si>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</si>
  <si>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</si>
  <si>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</si>
  <si>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</si>
  <si>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</si>
  <si>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</si>
  <si>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</si>
  <si>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</si>
  <si>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</si>
  <si>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</si>
  <si>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</si>
  <si>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</si>
  <si>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</si>
  <si>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</si>
  <si>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</si>
  <si>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</si>
  <si>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</si>
  <si>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</si>
  <si>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</si>
  <si>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</si>
  <si>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</si>
  <si>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</si>
  <si>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</si>
  <si>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</si>
  <si>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</si>
  <si>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</si>
  <si>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</si>
  <si>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</si>
  <si>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</si>
  <si>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</si>
  <si>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</si>
  <si>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</si>
  <si>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</si>
  <si>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</si>
  <si>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</si>
  <si>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</si>
  <si>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</si>
  <si>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</si>
  <si>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</si>
  <si>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</si>
  <si>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</si>
  <si>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</si>
  <si>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</si>
  <si>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</si>
  <si>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</si>
  <si>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</si>
  <si>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</si>
  <si>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</si>
  <si>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</si>
  <si>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</si>
  <si>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</si>
  <si>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</si>
  <si>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</si>
  <si>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</si>
  <si>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</si>
  <si>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</si>
  <si>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</si>
  <si>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</si>
  <si>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</si>
  <si>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</si>
  <si>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</si>
  <si>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</si>
  <si>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</si>
  <si>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</si>
  <si>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</si>
  <si>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</si>
  <si>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</si>
  <si>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</si>
  <si>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</si>
  <si>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</si>
  <si>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</si>
  <si>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</si>
  <si>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</si>
  <si>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</si>
  <si>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</si>
  <si>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</si>
  <si>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</si>
  <si>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</si>
  <si>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</si>
  <si>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</si>
  <si>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</si>
  <si>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</si>
  <si>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</si>
  <si>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</si>
  <si>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</si>
  <si>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</si>
  <si>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</si>
  <si>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</si>
  <si>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</si>
  <si>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</si>
  <si>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</si>
  <si>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</si>
  <si>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</si>
  <si>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</si>
  <si>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</si>
  <si>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</si>
  <si>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</si>
  <si>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</si>
  <si>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</si>
  <si>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</si>
  <si>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</si>
  <si>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</si>
  <si>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</si>
  <si>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</si>
  <si>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</si>
  <si>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</si>
  <si>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</si>
  <si>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</si>
  <si>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</si>
  <si>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</si>
  <si>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</si>
  <si>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</si>
  <si>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</si>
  <si>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</si>
  <si>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</si>
  <si>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</si>
  <si>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</si>
  <si>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</si>
  <si>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</si>
  <si>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</si>
  <si>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</si>
  <si>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</si>
  <si>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</si>
  <si>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</si>
  <si>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</si>
  <si>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</si>
  <si>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</si>
  <si>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</si>
  <si>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</si>
  <si>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</si>
  <si>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</si>
  <si>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</si>
  <si>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</si>
  <si>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</si>
  <si>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</si>
  <si>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</si>
  <si>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</si>
  <si>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</si>
  <si>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</si>
  <si>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</si>
  <si>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</si>
  <si>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</si>
  <si>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</si>
  <si>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</si>
  <si>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</si>
  <si>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</si>
  <si>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</si>
  <si>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</si>
  <si>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</si>
  <si>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</si>
  <si>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</si>
  <si>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</si>
  <si>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</si>
  <si>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</si>
  <si>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</si>
  <si>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</si>
  <si>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</si>
  <si>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</si>
  <si>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</si>
  <si>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</si>
  <si>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</si>
  <si>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</si>
  <si>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</si>
  <si>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</si>
  <si>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</si>
  <si>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</si>
  <si>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</si>
  <si>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</si>
  <si>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</si>
  <si>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</si>
  <si>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</si>
  <si>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</si>
  <si>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</si>
  <si>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</si>
  <si>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</si>
  <si>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</si>
  <si>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</si>
  <si>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</si>
  <si>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</si>
  <si>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</si>
  <si>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</si>
  <si>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</si>
  <si>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</si>
  <si>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</si>
  <si>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</si>
  <si>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</si>
  <si>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</si>
  <si>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</si>
  <si>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</si>
  <si>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</si>
  <si>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</si>
  <si>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</si>
  <si>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</si>
  <si>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</si>
  <si>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</si>
  <si>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</si>
  <si>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</si>
  <si>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</si>
  <si>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</si>
  <si>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</si>
  <si>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</si>
  <si>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</si>
  <si>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</si>
  <si>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</si>
  <si>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</si>
  <si>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</si>
  <si>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</si>
  <si>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</si>
  <si>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</si>
  <si>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</si>
  <si>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</si>
  <si>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</si>
  <si>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</si>
  <si>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</si>
  <si>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</si>
  <si>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</si>
  <si>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</si>
  <si>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</si>
  <si>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</si>
  <si>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</si>
  <si>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</si>
  <si>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</si>
  <si>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</si>
  <si>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</si>
  <si>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</si>
  <si>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</si>
  <si>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</si>
  <si>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</si>
  <si>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</si>
  <si>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</si>
  <si>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</si>
  <si>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</si>
  <si>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</si>
  <si>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</si>
  <si>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</si>
  <si>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</si>
  <si>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</si>
  <si>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</si>
  <si>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</si>
  <si>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</si>
  <si>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</si>
  <si>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</si>
  <si>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</si>
  <si>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</si>
  <si>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</si>
  <si>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</si>
  <si>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</si>
  <si>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</si>
  <si>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</si>
  <si>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</si>
  <si>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</si>
  <si>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</si>
  <si>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</si>
  <si>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</si>
  <si>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</si>
  <si>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</si>
  <si>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</si>
  <si>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</si>
  <si>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</si>
  <si>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</si>
  <si>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</si>
  <si>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</si>
  <si>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</si>
  <si>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</si>
  <si>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</si>
  <si>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</si>
  <si>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</si>
  <si>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</si>
  <si>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</si>
  <si>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</si>
  <si>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</si>
  <si>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</si>
  <si>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</si>
  <si>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</si>
  <si>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</si>
  <si>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</si>
  <si>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</si>
  <si>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</si>
  <si>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</si>
  <si>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</si>
  <si>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</si>
  <si>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</si>
  <si>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</si>
  <si>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</si>
  <si>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</si>
  <si>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</si>
  <si>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</si>
  <si>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</si>
  <si>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</si>
  <si>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</si>
  <si>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</si>
  <si>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</si>
  <si>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</si>
  <si>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</si>
  <si>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</si>
  <si>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</si>
  <si>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</si>
  <si>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</si>
  <si>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</si>
  <si>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</si>
  <si>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</si>
  <si>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</si>
  <si>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</si>
  <si>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</si>
  <si>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</si>
  <si>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</si>
  <si>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</si>
  <si>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</si>
  <si>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</si>
  <si>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</si>
  <si>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</si>
  <si>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</si>
  <si>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</si>
  <si>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</si>
  <si>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</si>
  <si>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</si>
  <si>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</si>
  <si>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</si>
  <si>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</si>
  <si>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</si>
  <si>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</si>
  <si>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</si>
  <si>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</si>
  <si>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</si>
  <si>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</si>
  <si>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</si>
  <si>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</si>
  <si>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</si>
  <si>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</si>
  <si>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</si>
  <si>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</si>
  <si>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</si>
  <si>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</si>
  <si>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</si>
  <si>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</si>
  <si>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</si>
  <si>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</si>
  <si>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</si>
  <si>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</si>
  <si>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</si>
  <si>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</si>
  <si>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</si>
  <si>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</si>
  <si>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</si>
  <si>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</si>
  <si>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</si>
  <si>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</si>
  <si>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</si>
  <si>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</si>
  <si>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</si>
  <si>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</si>
  <si>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</si>
  <si>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</si>
  <si>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</si>
  <si>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</si>
  <si>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</si>
  <si>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</si>
  <si>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</si>
  <si>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</si>
  <si>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</si>
  <si>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</si>
  <si>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</si>
  <si>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</si>
  <si>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</si>
  <si>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</si>
  <si>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</si>
  <si>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</si>
  <si>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</si>
  <si>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</si>
  <si>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</si>
  <si>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</si>
  <si>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</si>
  <si>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</si>
  <si>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</si>
  <si>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</si>
  <si>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</si>
  <si>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</si>
  <si>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</si>
  <si>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</si>
  <si>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</si>
  <si>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</si>
  <si>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</si>
  <si>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</si>
  <si>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</si>
  <si>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</si>
  <si>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</si>
  <si>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</si>
  <si>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</si>
  <si>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</si>
  <si>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</si>
  <si>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</si>
  <si>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</si>
  <si>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</si>
  <si>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</si>
  <si>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</si>
  <si>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</si>
  <si>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</si>
  <si>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</si>
  <si>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</si>
  <si>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</si>
  <si>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</si>
  <si>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</si>
  <si>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</si>
  <si>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</si>
  <si>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</si>
  <si>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</si>
  <si>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</si>
  <si>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</si>
  <si>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</si>
  <si>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</si>
  <si>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</si>
  <si>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</si>
  <si>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</si>
  <si>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</si>
  <si>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</si>
  <si>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</si>
  <si>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</si>
  <si>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</si>
  <si>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</si>
  <si>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</si>
  <si>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</si>
  <si>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</si>
  <si>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</si>
  <si>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</si>
  <si>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</si>
  <si>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</si>
  <si>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</si>
  <si>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</si>
  <si>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</si>
  <si>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</si>
  <si>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</si>
  <si>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</si>
  <si>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</si>
  <si>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</si>
  <si>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</si>
  <si>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</si>
  <si>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</si>
  <si>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</si>
  <si>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</si>
  <si>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</si>
  <si>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</si>
  <si>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</si>
  <si>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</si>
  <si>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</si>
  <si>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</si>
  <si>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</si>
  <si>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</si>
  <si>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</si>
  <si>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</si>
  <si>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</si>
  <si>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</si>
  <si>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</si>
  <si>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</si>
  <si>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</si>
  <si>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</si>
  <si>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</si>
  <si>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</si>
  <si>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</si>
  <si>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</si>
  <si>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</si>
  <si>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</si>
  <si>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</si>
  <si>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</si>
  <si>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</si>
  <si>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</si>
  <si>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</si>
  <si>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</si>
  <si>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</si>
  <si>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</si>
  <si>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</si>
  <si>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</si>
  <si>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</si>
  <si>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</si>
  <si>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</si>
  <si>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</si>
  <si>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</si>
  <si>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</si>
  <si>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</si>
  <si>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</si>
  <si>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</si>
  <si>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</si>
  <si>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</si>
  <si>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</si>
  <si>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</si>
  <si>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</si>
  <si>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</si>
  <si>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</si>
  <si>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</si>
  <si>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</si>
  <si>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</si>
  <si>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</si>
  <si>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</si>
  <si>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</si>
  <si>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</si>
  <si>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</si>
  <si>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</si>
  <si>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</si>
  <si>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</si>
  <si>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</si>
  <si>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</si>
  <si>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</si>
  <si>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</si>
  <si>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</si>
  <si>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</si>
  <si>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</si>
  <si>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</si>
  <si>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</si>
  <si>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</si>
  <si>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</si>
  <si>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</si>
  <si>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</si>
  <si>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</si>
  <si>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</si>
  <si>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</si>
  <si>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</si>
  <si>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</si>
  <si>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</si>
  <si>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</si>
  <si>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</si>
  <si>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</si>
  <si>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</si>
  <si>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</si>
  <si>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</si>
  <si>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</si>
  <si>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</si>
  <si>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</si>
  <si>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</si>
  <si>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</si>
  <si>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</si>
  <si>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</si>
  <si>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</si>
  <si>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</si>
  <si>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</si>
  <si>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</si>
  <si>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</si>
  <si>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</si>
  <si>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</si>
  <si>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</si>
  <si>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</si>
  <si>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</si>
  <si>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</si>
  <si>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</si>
  <si>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</si>
  <si>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</si>
  <si>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</si>
  <si>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</si>
  <si>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</si>
  <si>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</si>
  <si>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</si>
  <si>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</si>
  <si>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</si>
  <si>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</si>
  <si>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</si>
  <si>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</si>
  <si>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</si>
  <si>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</si>
  <si>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</si>
  <si>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</si>
  <si>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</si>
  <si>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</si>
  <si>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</si>
  <si>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</si>
  <si>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</si>
  <si>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</si>
  <si>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</si>
  <si>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</si>
  <si>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</si>
  <si>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</si>
  <si>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</si>
  <si>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</si>
  <si>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</si>
  <si>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</si>
  <si>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</si>
  <si>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</si>
  <si>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</si>
  <si>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</si>
  <si>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</si>
  <si>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</si>
  <si>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</si>
  <si>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</si>
  <si>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</si>
  <si>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</si>
  <si>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</si>
  <si>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</si>
  <si>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</si>
  <si>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</si>
  <si>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</si>
  <si>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</si>
  <si>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</si>
  <si>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</si>
  <si>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</si>
  <si>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</si>
  <si>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</si>
  <si>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</si>
  <si>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</si>
  <si>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</si>
  <si>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</si>
  <si>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</si>
  <si>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</si>
  <si>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</si>
  <si>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</si>
  <si>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</si>
  <si>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</si>
  <si>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</si>
  <si>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</si>
  <si>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</si>
  <si>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</si>
  <si>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</si>
  <si>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</si>
  <si>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</si>
  <si>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</si>
  <si>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</si>
  <si>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</si>
  <si>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</si>
  <si>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</si>
  <si>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</si>
  <si>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</si>
  <si>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</si>
  <si>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</si>
  <si>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</si>
  <si>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</si>
  <si>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</si>
  <si>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</si>
  <si>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</si>
  <si>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</si>
  <si>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</si>
  <si>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</si>
  <si>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</si>
  <si>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</si>
  <si>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</si>
  <si>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</si>
  <si>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</si>
  <si>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</si>
  <si>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</si>
  <si>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</si>
  <si>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</si>
  <si>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</si>
  <si>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</si>
  <si>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</si>
  <si>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</si>
  <si>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</si>
  <si>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</si>
  <si>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</si>
  <si>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</si>
  <si>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</si>
  <si>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</si>
  <si>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</si>
  <si>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</si>
  <si>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</si>
  <si>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</si>
  <si>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</si>
  <si>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</si>
  <si>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</si>
  <si>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</si>
  <si>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</si>
  <si>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</si>
  <si>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</si>
  <si>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</si>
  <si>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</si>
  <si>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</si>
  <si>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</si>
  <si>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</si>
  <si>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</si>
  <si>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</si>
  <si>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</si>
  <si>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</si>
  <si>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</si>
  <si>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</si>
  <si>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</si>
  <si>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</si>
  <si>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</si>
  <si>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</si>
  <si>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</si>
  <si>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</si>
  <si>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</si>
  <si>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</si>
  <si>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</si>
  <si>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</si>
  <si>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</si>
  <si>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</si>
  <si>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</si>
  <si>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</si>
  <si>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</si>
  <si>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</si>
  <si>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</si>
  <si>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</si>
  <si>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</si>
  <si>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</si>
  <si>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</si>
  <si>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</si>
  <si>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</si>
  <si>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</si>
  <si>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</si>
  <si>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</si>
  <si>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</si>
  <si>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</si>
  <si>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</si>
  <si>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</si>
  <si>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</si>
  <si>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</si>
  <si>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</si>
  <si>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</si>
  <si>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</si>
  <si>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</si>
  <si>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</si>
  <si>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</si>
  <si>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</si>
  <si>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</si>
  <si>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</si>
  <si>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</si>
  <si>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</si>
  <si>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</si>
  <si>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</si>
  <si>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</si>
  <si>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</si>
  <si>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</si>
  <si>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</si>
  <si>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</si>
  <si>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</si>
  <si>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</si>
  <si>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</si>
  <si>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</si>
  <si>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</si>
  <si>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</si>
  <si>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</si>
  <si>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</si>
  <si>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</si>
  <si>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</si>
  <si>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</si>
  <si>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</si>
  <si>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</si>
  <si>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</si>
  <si>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</si>
  <si>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</si>
  <si>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</si>
  <si>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</si>
  <si>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</si>
  <si>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</si>
  <si>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</si>
  <si>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</si>
  <si>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</si>
  <si>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</si>
  <si>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</si>
  <si>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</si>
  <si>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</si>
  <si>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</si>
  <si>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</si>
  <si>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</si>
  <si>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</si>
  <si>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</si>
  <si>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</si>
  <si>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</si>
  <si>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</si>
  <si>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</si>
  <si>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</si>
  <si>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</si>
  <si>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</si>
  <si>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</si>
  <si>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</si>
  <si>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</si>
  <si>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</si>
  <si>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</si>
  <si>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</si>
  <si>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</si>
  <si>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</si>
  <si>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</si>
  <si>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</si>
  <si>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</si>
  <si>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</si>
  <si>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</si>
  <si>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</si>
  <si>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</si>
  <si>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</si>
  <si>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</si>
  <si>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</si>
  <si>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</si>
  <si>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</si>
  <si>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</si>
  <si>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</si>
  <si>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</si>
  <si>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</si>
  <si>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</si>
  <si>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</si>
  <si>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</si>
  <si>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</si>
  <si>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</si>
  <si>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</si>
  <si>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</si>
  <si>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</si>
  <si>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</si>
  <si>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</si>
  <si>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</si>
  <si>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</si>
  <si>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</si>
  <si>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</si>
  <si>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</si>
  <si>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</si>
  <si>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</si>
  <si>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</si>
  <si>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</si>
  <si>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</si>
  <si>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</si>
  <si>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</si>
  <si>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</si>
  <si>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</si>
  <si>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</si>
  <si>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</si>
  <si>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</si>
  <si>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</si>
  <si>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</si>
  <si>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</si>
  <si>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</si>
  <si>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</si>
  <si>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</si>
  <si>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</si>
  <si>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</si>
  <si>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</si>
  <si>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</si>
  <si>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</si>
  <si>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</si>
  <si>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</si>
  <si>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</si>
  <si>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</si>
  <si>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</si>
  <si>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</si>
  <si>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</si>
  <si>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</si>
  <si>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</si>
  <si>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</si>
  <si>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</si>
  <si>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</si>
  <si>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</si>
  <si>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</si>
  <si>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</si>
  <si>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</si>
  <si>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</si>
  <si>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</si>
  <si>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</si>
  <si>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</si>
  <si>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</si>
  <si>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</si>
  <si>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</si>
  <si>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</si>
  <si>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</si>
  <si>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</si>
  <si>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</si>
  <si>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</si>
  <si>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</si>
  <si>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</si>
  <si>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</si>
  <si>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</si>
  <si>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</si>
  <si>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</si>
  <si>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</si>
  <si>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</si>
  <si>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</si>
  <si>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</si>
  <si>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</si>
  <si>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</si>
  <si>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</si>
  <si>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</si>
  <si>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</si>
  <si>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</si>
  <si>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</si>
  <si>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</si>
  <si>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</si>
  <si>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</si>
  <si>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</si>
  <si>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</si>
  <si>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</si>
  <si>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</si>
  <si>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</si>
  <si>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</si>
  <si>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</si>
  <si>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</si>
  <si>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</si>
  <si>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</si>
  <si>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</si>
  <si>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</si>
  <si>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</si>
  <si>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</si>
  <si>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</si>
  <si>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</si>
  <si>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</si>
  <si>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</si>
  <si>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</si>
  <si>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</si>
  <si>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</si>
  <si>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</si>
  <si>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</si>
  <si>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</si>
  <si>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</si>
  <si>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</si>
  <si>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</si>
  <si>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</si>
  <si>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</si>
  <si>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</si>
  <si>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</si>
  <si>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</si>
  <si>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</si>
  <si>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</si>
  <si>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</si>
  <si>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</si>
  <si>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</si>
  <si>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</si>
  <si>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</si>
  <si>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</si>
  <si>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</si>
  <si>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</si>
  <si>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</si>
  <si>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</si>
  <si>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</si>
  <si>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</si>
  <si>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</si>
  <si>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</si>
  <si>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</si>
  <si>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</si>
  <si>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</si>
  <si>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</si>
  <si>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</si>
  <si>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</si>
  <si>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</si>
  <si>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</si>
  <si>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</si>
  <si>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</si>
  <si>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</si>
  <si>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</si>
  <si>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</si>
  <si>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</si>
  <si>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</si>
  <si>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</si>
  <si>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</si>
  <si>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</si>
  <si>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</si>
  <si>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</si>
  <si>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</si>
  <si>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</si>
  <si>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</si>
  <si>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</si>
  <si>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</si>
  <si>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</si>
  <si>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</si>
  <si>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</si>
  <si>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</si>
  <si>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</si>
  <si>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</si>
  <si>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</si>
  <si>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</si>
  <si>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</si>
  <si>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</si>
  <si>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</si>
  <si>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</si>
  <si>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</si>
  <si>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</si>
  <si>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</si>
  <si>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</si>
  <si>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</si>
  <si>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</si>
  <si>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</si>
  <si>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</si>
  <si>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</si>
  <si>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</si>
  <si>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</si>
  <si>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</si>
  <si>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</si>
  <si>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</si>
  <si>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</si>
  <si>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</si>
  <si>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</si>
  <si>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</si>
  <si>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</si>
  <si>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</si>
  <si>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</si>
  <si>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</si>
  <si>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</si>
  <si>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</si>
  <si>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</si>
  <si>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</si>
  <si>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</si>
  <si>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</si>
  <si>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</si>
  <si>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</si>
  <si>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</si>
  <si>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</si>
  <si>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</si>
  <si>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</si>
  <si>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</si>
  <si>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</si>
  <si>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</si>
  <si>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</si>
  <si>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</si>
  <si>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</si>
  <si>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</si>
  <si>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</si>
  <si>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</si>
  <si>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</si>
  <si>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</si>
  <si>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</si>
  <si>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</si>
  <si>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</si>
  <si>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</si>
  <si>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</si>
  <si>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</si>
  <si>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</si>
  <si>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</si>
  <si>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</si>
  <si>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</si>
  <si>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</si>
  <si>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</si>
  <si>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</si>
  <si>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</si>
  <si>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</si>
  <si>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</si>
  <si>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</si>
  <si>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</si>
  <si>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</si>
  <si>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</si>
  <si>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</si>
  <si>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</si>
  <si>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</si>
  <si>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</si>
  <si>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</si>
  <si>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</si>
  <si>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</si>
  <si>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</si>
  <si>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</si>
  <si>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</si>
  <si>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</si>
  <si>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</si>
  <si>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</si>
  <si>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</si>
  <si>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</si>
  <si>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</si>
  <si>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</si>
  <si>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</si>
  <si>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</si>
  <si>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</si>
  <si>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</si>
  <si>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</si>
  <si>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</si>
  <si>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</si>
  <si>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</si>
  <si>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</si>
  <si>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</si>
  <si>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</si>
  <si>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</si>
  <si>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</si>
  <si>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</si>
  <si>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</si>
  <si>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</si>
  <si>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</si>
  <si>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</si>
  <si>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</si>
  <si>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</si>
  <si>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</si>
  <si>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</si>
  <si>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</si>
  <si>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</si>
  <si>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</si>
  <si>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</si>
  <si>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</si>
  <si>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</si>
  <si>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</si>
  <si>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</si>
  <si>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</si>
  <si>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</si>
  <si>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</si>
  <si>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</si>
  <si>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</si>
  <si>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</si>
  <si>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</si>
  <si>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</si>
  <si>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</si>
  <si>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</si>
  <si>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</si>
  <si>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</si>
  <si>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</si>
  <si>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</si>
  <si>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</si>
  <si>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</si>
  <si>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</si>
  <si>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</si>
  <si>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</si>
  <si>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</si>
  <si>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</si>
  <si>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</si>
  <si>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</si>
  <si>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</si>
  <si>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</si>
  <si>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</si>
  <si>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</si>
  <si>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</si>
  <si>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</si>
  <si>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</si>
  <si>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</si>
  <si>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</si>
  <si>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</si>
  <si>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</si>
  <si>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</si>
  <si>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</si>
  <si>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</si>
  <si>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</si>
  <si>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</si>
  <si>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</si>
  <si>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</si>
  <si>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</si>
  <si>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</si>
  <si>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</si>
  <si>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</si>
  <si>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</si>
  <si>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</si>
  <si>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</si>
  <si>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</si>
  <si>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</si>
  <si>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</si>
  <si>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</si>
  <si>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</si>
  <si>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</si>
  <si>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</si>
  <si>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</si>
  <si>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</si>
  <si>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</si>
  <si>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</si>
  <si>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</si>
  <si>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</si>
  <si>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</si>
  <si>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</si>
  <si>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</si>
  <si>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</si>
  <si>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</si>
  <si>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</si>
  <si>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</si>
  <si>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</si>
  <si>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</si>
  <si>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</si>
  <si>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</si>
  <si>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</si>
  <si>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</si>
  <si>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</si>
  <si>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</si>
  <si>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</si>
  <si>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</si>
  <si>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</si>
  <si>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</si>
  <si>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</si>
  <si>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</si>
  <si>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</si>
  <si>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</si>
  <si>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</si>
  <si>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</si>
  <si>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</si>
  <si>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</si>
  <si>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</si>
  <si>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</si>
  <si>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</si>
  <si>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</si>
  <si>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</si>
  <si>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</si>
  <si>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</si>
  <si>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</si>
  <si>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</si>
  <si>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</si>
  <si>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</si>
  <si>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</si>
  <si>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</si>
  <si>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</si>
  <si>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</si>
  <si>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</si>
  <si>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</si>
  <si>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</si>
  <si>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</si>
  <si>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</si>
  <si>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</si>
  <si>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</si>
  <si>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</si>
  <si>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</si>
  <si>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</si>
  <si>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</si>
  <si>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</si>
  <si>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</si>
  <si>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</si>
  <si>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</si>
  <si>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</si>
  <si>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</si>
  <si>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</si>
  <si>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</si>
  <si>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</si>
  <si>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</si>
  <si>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</si>
  <si>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</si>
  <si>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</si>
  <si>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</si>
  <si>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</si>
  <si>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</si>
  <si>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</si>
  <si>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</si>
  <si>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</si>
  <si>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</si>
  <si>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</si>
  <si>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</si>
  <si>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</si>
  <si>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</si>
  <si>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</si>
  <si>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</si>
  <si>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</si>
  <si>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</si>
  <si>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</si>
  <si>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</si>
  <si>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</si>
  <si>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</si>
  <si>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</si>
  <si>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</si>
  <si>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</si>
  <si>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</si>
  <si>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</si>
  <si>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</si>
  <si>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</si>
  <si>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</si>
  <si>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</si>
  <si>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</si>
  <si>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</si>
  <si>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</si>
  <si>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</si>
  <si>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</si>
  <si>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</si>
  <si>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</si>
  <si>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</si>
  <si>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</si>
  <si>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</si>
  <si>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</si>
  <si>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</si>
  <si>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</si>
  <si>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</si>
  <si>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</si>
  <si>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</si>
  <si>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</si>
  <si>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</si>
  <si>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</si>
  <si>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</si>
  <si>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</si>
  <si>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</si>
  <si>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</si>
  <si>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</si>
  <si>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</si>
  <si>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</si>
  <si>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</si>
  <si>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</si>
  <si>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</si>
  <si>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</si>
  <si>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</si>
  <si>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</si>
  <si>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</si>
  <si>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</si>
  <si>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</si>
  <si>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</si>
  <si>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</si>
  <si>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</si>
  <si>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</si>
  <si>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</si>
  <si>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</si>
  <si>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</si>
  <si>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</si>
  <si>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</si>
  <si>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</si>
  <si>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</si>
  <si>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</si>
  <si>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</si>
  <si>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</si>
  <si>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</si>
  <si>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</si>
  <si>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</si>
  <si>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</si>
  <si>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</si>
  <si>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</si>
  <si>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</si>
  <si>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</si>
  <si>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</si>
  <si>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</si>
  <si>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</si>
  <si>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</si>
  <si>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</si>
  <si>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</si>
  <si>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</si>
  <si>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</si>
  <si>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</si>
  <si>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</si>
  <si>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</si>
  <si>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</si>
  <si>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</si>
  <si>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</si>
  <si>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</si>
  <si>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</si>
  <si>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</si>
  <si>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</si>
  <si>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</si>
  <si>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</si>
  <si>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</si>
  <si>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</si>
  <si>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</si>
  <si>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</si>
  <si>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</si>
  <si>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</si>
  <si>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</si>
  <si>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</si>
  <si>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</si>
  <si>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</si>
  <si>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</si>
  <si>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</si>
  <si>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</si>
  <si>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</si>
  <si>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</si>
  <si>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</si>
  <si>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</si>
  <si>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</si>
  <si>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</si>
  <si>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</si>
  <si>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</si>
  <si>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</si>
  <si>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</si>
  <si>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</si>
  <si>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</si>
  <si>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</si>
  <si>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</si>
  <si>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</si>
  <si>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</si>
  <si>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</si>
  <si>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</si>
  <si>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</si>
  <si>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</si>
  <si>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</si>
  <si>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</si>
  <si>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</si>
  <si>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</si>
  <si>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</si>
  <si>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</si>
  <si>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</si>
  <si>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</si>
  <si>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</si>
  <si>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</si>
  <si>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</si>
  <si>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</si>
  <si>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</si>
  <si>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</si>
  <si>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</si>
  <si>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</si>
  <si>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</si>
  <si>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</si>
  <si>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</si>
  <si>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</si>
  <si>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</si>
  <si>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</si>
  <si>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</si>
  <si>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</si>
  <si>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</si>
  <si>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</si>
  <si>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</si>
  <si>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</si>
  <si>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</si>
  <si>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</si>
  <si>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</si>
  <si>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</si>
  <si>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</si>
  <si>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</si>
  <si>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</si>
  <si>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</si>
  <si>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</si>
  <si>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</si>
  <si>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</si>
  <si>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</si>
  <si>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</si>
  <si>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</si>
  <si>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</si>
  <si>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</si>
  <si>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</si>
  <si>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</si>
  <si>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</si>
  <si>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</si>
  <si>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</si>
  <si>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</si>
  <si>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</si>
  <si>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</si>
  <si>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</si>
  <si>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</si>
  <si>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</si>
  <si>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</si>
  <si>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</si>
  <si>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</si>
  <si>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</si>
  <si>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</si>
  <si>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</si>
  <si>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</si>
  <si>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</si>
  <si>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</si>
  <si>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</si>
  <si>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</si>
  <si>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</si>
  <si>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</si>
  <si>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</si>
  <si>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</si>
  <si>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</si>
  <si>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</si>
  <si>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</si>
  <si>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</si>
  <si>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</si>
  <si>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</si>
  <si>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</si>
  <si>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</si>
  <si>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</si>
  <si>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</si>
  <si>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</si>
  <si>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</si>
  <si>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</si>
  <si>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</si>
  <si>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</si>
  <si>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</si>
  <si>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</si>
  <si>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</si>
  <si>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</si>
  <si>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</si>
  <si>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</si>
  <si>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</si>
  <si>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</si>
  <si>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</si>
  <si>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</si>
  <si>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</si>
  <si>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</si>
  <si>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</si>
  <si>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</si>
  <si>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</si>
  <si>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</si>
  <si>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</si>
  <si>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</si>
  <si>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</si>
  <si>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</si>
  <si>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</si>
  <si>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</si>
  <si>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</si>
  <si>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</si>
  <si>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</si>
  <si>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</si>
  <si>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</si>
  <si>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</si>
  <si>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</si>
  <si>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</si>
  <si>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</si>
  <si>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</si>
  <si>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</si>
  <si>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</si>
  <si>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</si>
  <si>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</si>
  <si>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</si>
  <si>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</si>
  <si>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</si>
  <si>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</si>
  <si>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</si>
  <si>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</si>
  <si>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</si>
  <si>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</si>
  <si>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</si>
  <si>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</si>
  <si>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</si>
  <si>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</si>
  <si>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</si>
  <si>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</si>
  <si>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</si>
  <si>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</si>
  <si>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</si>
  <si>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</si>
  <si>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</si>
  <si>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</si>
  <si>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</si>
  <si>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</si>
  <si>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</si>
  <si>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</si>
  <si>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</si>
  <si>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</si>
  <si>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</si>
  <si>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</si>
  <si>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</si>
  <si>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</si>
  <si>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</si>
  <si>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</si>
  <si>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</si>
  <si>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</si>
  <si>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</si>
  <si>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</si>
  <si>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</si>
  <si>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</si>
  <si>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</si>
  <si>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</si>
  <si>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</si>
  <si>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</si>
  <si>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</si>
  <si>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</si>
  <si>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</si>
  <si>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</si>
  <si>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</si>
  <si>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</si>
  <si>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</si>
  <si>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</si>
  <si>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</si>
  <si>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</si>
  <si>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</si>
  <si>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</si>
  <si>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</si>
  <si>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</si>
  <si>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</si>
  <si>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</si>
  <si>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</si>
  <si>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</si>
  <si>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</si>
  <si>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</si>
  <si>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</si>
  <si>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</si>
  <si>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</si>
  <si>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</si>
  <si>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</si>
  <si>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</si>
  <si>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</si>
  <si>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</si>
  <si>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</si>
  <si>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</si>
  <si>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</si>
  <si>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</si>
  <si>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</si>
  <si>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</si>
  <si>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</si>
  <si>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</si>
  <si>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</si>
  <si>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</si>
  <si>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</si>
  <si>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</si>
  <si>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</si>
  <si>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</si>
  <si>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</si>
  <si>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</si>
  <si>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</si>
  <si>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</si>
  <si>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</si>
  <si>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</si>
  <si>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</si>
  <si>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</si>
  <si>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</si>
  <si>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</si>
  <si>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</si>
  <si>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</si>
  <si>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</si>
  <si>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</si>
  <si>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</si>
  <si>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</si>
  <si>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</si>
  <si>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</si>
  <si>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</si>
  <si>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</si>
  <si>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</si>
  <si>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</si>
  <si>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</si>
  <si>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</si>
  <si>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</si>
  <si>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</si>
  <si>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</si>
  <si>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</si>
  <si>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</si>
  <si>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</si>
  <si>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</si>
  <si>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</si>
  <si>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</si>
  <si>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</si>
  <si>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</si>
  <si>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</si>
  <si>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</si>
  <si>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</si>
  <si>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</si>
  <si>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</si>
  <si>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</si>
  <si>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</si>
  <si>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</si>
  <si>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</si>
  <si>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</si>
  <si>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</si>
  <si>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</si>
  <si>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</si>
  <si>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</si>
  <si>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</si>
  <si>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</si>
  <si>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</si>
  <si>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</si>
  <si>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</si>
  <si>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</si>
  <si>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</si>
  <si>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</si>
  <si>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</si>
  <si>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</si>
  <si>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</si>
  <si>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</si>
  <si>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</si>
  <si>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</si>
  <si>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</si>
  <si>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</si>
  <si>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</si>
  <si>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</si>
  <si>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</si>
  <si>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</si>
  <si>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</si>
  <si>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</si>
  <si>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</si>
  <si>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</si>
  <si>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</si>
  <si>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</si>
  <si>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</si>
  <si>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</si>
  <si>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</si>
  <si>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</si>
  <si>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</si>
  <si>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</si>
  <si>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</si>
  <si>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</si>
  <si>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</si>
  <si>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</si>
  <si>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</si>
  <si>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</si>
  <si>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</si>
  <si>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</si>
  <si>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</si>
  <si>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</si>
  <si>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</si>
  <si>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</si>
  <si>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</si>
  <si>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</si>
  <si>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</si>
  <si>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</si>
  <si>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</si>
  <si>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</si>
  <si>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</si>
  <si>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</si>
  <si>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</si>
  <si>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</si>
  <si>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</si>
  <si>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</si>
  <si>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</si>
  <si>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</si>
  <si>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</si>
  <si>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</si>
  <si>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</si>
  <si>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</si>
  <si>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</si>
  <si>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</si>
  <si>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</si>
  <si>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</si>
  <si>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</si>
  <si>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</si>
  <si>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</si>
  <si>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</si>
  <si>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</si>
  <si>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</si>
  <si>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</si>
  <si>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</si>
  <si>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</si>
  <si>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</si>
  <si>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</si>
  <si>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</si>
  <si>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</si>
  <si>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</si>
  <si>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</si>
  <si>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</si>
  <si>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</si>
  <si>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</si>
  <si>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</si>
  <si>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</si>
  <si>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</si>
  <si>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</si>
  <si>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</si>
  <si>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</si>
  <si>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</si>
  <si>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</si>
  <si>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</si>
  <si>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</si>
  <si>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</si>
  <si>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</si>
  <si>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</si>
  <si>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</si>
  <si>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</si>
  <si>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</si>
  <si>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</si>
  <si>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</si>
  <si>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</si>
  <si>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</si>
  <si>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</si>
  <si>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</si>
  <si>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</si>
  <si>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</si>
  <si>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</si>
  <si>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</si>
  <si>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</si>
  <si>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</si>
  <si>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</si>
  <si>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</si>
  <si>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</si>
  <si>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</si>
  <si>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</si>
  <si>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</si>
  <si>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</si>
  <si>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</si>
  <si>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</si>
  <si>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</si>
  <si>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</si>
  <si>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</si>
  <si>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</si>
  <si>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</si>
  <si>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</si>
  <si>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</si>
  <si>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</si>
  <si>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</si>
  <si>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</si>
  <si>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</si>
  <si>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</si>
  <si>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</si>
  <si>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</si>
  <si>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</si>
  <si>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</si>
  <si>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</si>
  <si>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</si>
  <si>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</si>
  <si>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</si>
  <si>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</si>
  <si>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</si>
  <si>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</si>
  <si>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</si>
  <si>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</si>
  <si>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</si>
  <si>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</si>
  <si>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</si>
  <si>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</si>
  <si>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</si>
  <si>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</si>
  <si>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</si>
  <si>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</si>
  <si>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</si>
  <si>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</si>
  <si>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</si>
  <si>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</si>
  <si>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</si>
  <si>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</si>
  <si>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</si>
  <si>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</si>
  <si>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</si>
  <si>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</si>
  <si>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</si>
  <si>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</si>
  <si>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</si>
  <si>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</si>
  <si>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</si>
  <si>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</si>
  <si>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</si>
  <si>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</si>
  <si>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</si>
  <si>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</si>
  <si>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</si>
  <si>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</si>
  <si>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</si>
  <si>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</si>
  <si>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</si>
  <si>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</si>
  <si>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</si>
  <si>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</si>
  <si>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</si>
  <si>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</si>
  <si>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</si>
  <si>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</si>
  <si>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</si>
  <si>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</si>
  <si>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</si>
  <si>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</si>
  <si>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</si>
  <si>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</si>
  <si>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</si>
  <si>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</si>
  <si>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</si>
  <si>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</si>
  <si>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</si>
  <si>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</si>
  <si>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</si>
  <si>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</si>
  <si>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</si>
  <si>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</si>
  <si>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</si>
  <si>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</si>
  <si>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</si>
  <si>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</si>
  <si>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</si>
  <si>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</si>
  <si>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</si>
  <si>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</si>
  <si>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</si>
  <si>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</si>
  <si>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</si>
  <si>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</si>
  <si>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</si>
  <si>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</si>
  <si>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</si>
  <si>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</si>
  <si>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</si>
  <si>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</si>
  <si>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</si>
  <si>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</si>
  <si>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</si>
  <si>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</si>
  <si>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</si>
  <si>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</si>
  <si>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</si>
  <si>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</si>
  <si>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</si>
  <si>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</si>
  <si>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</si>
  <si>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</si>
  <si>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</si>
  <si>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</si>
  <si>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</si>
  <si>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</si>
  <si>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</si>
  <si>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</si>
  <si>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</si>
  <si>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</si>
  <si>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</si>
  <si>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</si>
  <si>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</si>
  <si>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</si>
  <si>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</si>
  <si>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</si>
  <si>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</si>
  <si>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</si>
  <si>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</si>
  <si>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</si>
  <si>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</si>
  <si>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</si>
  <si>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</si>
  <si>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</si>
  <si>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</si>
  <si>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</si>
  <si>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</si>
  <si>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</si>
  <si>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</si>
  <si>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</si>
  <si>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</si>
  <si>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</si>
  <si>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</si>
  <si>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</si>
  <si>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</si>
  <si>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</si>
  <si>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</si>
  <si>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</si>
  <si>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</si>
  <si>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</si>
  <si>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</si>
  <si>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</si>
  <si>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</si>
  <si>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</si>
  <si>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</si>
  <si>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</si>
  <si>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</si>
  <si>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</si>
  <si>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</si>
  <si>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</si>
  <si>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</si>
  <si>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</si>
  <si>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</si>
  <si>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</si>
  <si>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</si>
  <si>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</si>
  <si>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</si>
  <si>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</si>
  <si>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</si>
  <si>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</si>
  <si>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</si>
  <si>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</si>
  <si>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</si>
  <si>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</si>
  <si>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</si>
  <si>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</si>
  <si>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</si>
  <si>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</si>
  <si>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</si>
  <si>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</si>
  <si>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</si>
  <si>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</si>
  <si>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</si>
  <si>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</si>
  <si>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</si>
  <si>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</si>
  <si>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</si>
  <si>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</si>
  <si>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</si>
  <si>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</si>
  <si>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</si>
  <si>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</si>
  <si>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</si>
  <si>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</si>
  <si>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</si>
  <si>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</si>
  <si>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</si>
  <si>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</si>
  <si>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</si>
  <si>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</si>
  <si>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</si>
  <si>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</si>
  <si>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</si>
  <si>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</si>
  <si>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</si>
  <si>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</si>
  <si>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</si>
  <si>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</si>
  <si>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</si>
  <si>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</si>
  <si>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</si>
  <si>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</si>
  <si>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</si>
  <si>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</si>
  <si>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</si>
  <si>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</si>
  <si>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</si>
  <si>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</si>
  <si>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</si>
  <si>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</si>
  <si>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</si>
  <si>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</si>
  <si>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</si>
  <si>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</si>
  <si>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</si>
  <si>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</si>
  <si>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</si>
  <si>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</si>
  <si>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</si>
  <si>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</si>
  <si>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</si>
  <si>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</si>
  <si>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</si>
  <si>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</si>
  <si>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</si>
  <si>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</si>
  <si>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</si>
  <si>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</si>
  <si>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</si>
  <si>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</si>
  <si>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</si>
  <si>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</si>
  <si>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</si>
  <si>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</si>
  <si>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</si>
  <si>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</si>
  <si>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</si>
  <si>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</si>
  <si>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</si>
  <si>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</si>
  <si>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</si>
  <si>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</si>
  <si>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</si>
  <si>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</si>
  <si>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</si>
  <si>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</si>
  <si>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</si>
  <si>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</si>
  <si>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</si>
  <si>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</si>
  <si>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</si>
  <si>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</si>
  <si>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</si>
  <si>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</si>
  <si>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</si>
  <si>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</si>
  <si>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</si>
  <si>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</si>
  <si>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</si>
  <si>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</si>
  <si>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</si>
  <si>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</si>
  <si>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</si>
  <si>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</si>
  <si>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</si>
  <si>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</si>
  <si>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</si>
  <si>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</si>
  <si>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</si>
  <si>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</si>
  <si>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</si>
  <si>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</si>
  <si>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</si>
  <si>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</si>
  <si>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</si>
  <si>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</si>
  <si>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</si>
  <si>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</si>
  <si>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</si>
  <si>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</si>
  <si>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</si>
  <si>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</si>
  <si>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</si>
  <si>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</si>
  <si>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</si>
  <si>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</si>
  <si>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</si>
  <si>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</si>
  <si>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</si>
  <si>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</si>
  <si>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</si>
  <si>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</si>
  <si>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</si>
  <si>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</si>
  <si>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</si>
  <si>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</si>
  <si>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</si>
  <si>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</si>
  <si>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</si>
  <si>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</si>
  <si>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</si>
  <si>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</si>
  <si>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</si>
  <si>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</si>
  <si>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</si>
  <si>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</si>
  <si>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</si>
  <si>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</si>
  <si>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</si>
  <si>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</si>
  <si>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</si>
  <si>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</si>
  <si>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</si>
  <si>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</si>
  <si>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</si>
  <si>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</si>
  <si>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</si>
  <si>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</si>
  <si>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</si>
  <si>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</si>
  <si>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</si>
  <si>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</si>
  <si>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</si>
  <si>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</si>
  <si>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</si>
  <si>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</si>
  <si>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</si>
  <si>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</si>
  <si>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</si>
  <si>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</si>
  <si>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</si>
  <si>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</si>
  <si>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</si>
  <si>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</si>
  <si>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</si>
  <si>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</si>
  <si>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</si>
  <si>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</si>
  <si>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</si>
  <si>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</si>
  <si>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</si>
  <si>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</si>
  <si>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</si>
  <si>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</si>
  <si>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</si>
  <si>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</si>
  <si>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</si>
  <si>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</si>
  <si>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</si>
  <si>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</si>
  <si>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</si>
  <si>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</si>
  <si>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</si>
  <si>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</si>
  <si>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</si>
  <si>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</si>
  <si>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</si>
  <si>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</si>
  <si>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</si>
  <si>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</si>
  <si>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</si>
  <si>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</si>
  <si>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</si>
  <si>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</si>
  <si>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</si>
  <si>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</si>
  <si>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</si>
  <si>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</si>
  <si>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</si>
  <si>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</si>
  <si>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</si>
  <si>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</si>
  <si>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</si>
  <si>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</si>
  <si>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</si>
  <si>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</si>
  <si>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</si>
  <si>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</si>
  <si>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</si>
  <si>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</si>
  <si>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</si>
  <si>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</si>
  <si>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</si>
  <si>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</si>
  <si>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</si>
  <si>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</si>
  <si>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</si>
  <si>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</si>
  <si>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</si>
  <si>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</si>
  <si>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</si>
  <si>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</si>
  <si>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</si>
  <si>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</si>
  <si>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</si>
  <si>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</si>
  <si>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</si>
  <si>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</si>
  <si>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</si>
  <si>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</si>
  <si>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</si>
  <si>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</si>
  <si>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</si>
  <si>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</si>
  <si>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</si>
  <si>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</si>
  <si>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</si>
  <si>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</si>
  <si>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</si>
  <si>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</si>
  <si>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</si>
  <si>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</si>
  <si>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</si>
  <si>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</si>
  <si>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</si>
  <si>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</si>
  <si>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</si>
  <si>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</si>
  <si>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</si>
  <si>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</si>
  <si>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</si>
  <si>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</si>
  <si>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</si>
  <si>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</si>
  <si>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</si>
  <si>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</si>
  <si>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</si>
  <si>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</si>
  <si>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</si>
  <si>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</si>
  <si>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</si>
  <si>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</si>
  <si>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</si>
  <si>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</si>
  <si>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</si>
  <si>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</si>
  <si>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</si>
  <si>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</si>
  <si>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</si>
  <si>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</si>
  <si>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</si>
  <si>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</si>
  <si>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</si>
  <si>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</si>
  <si>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</si>
  <si>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</si>
  <si>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</si>
  <si>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</si>
  <si>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</si>
  <si>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</si>
  <si>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</si>
  <si>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</si>
  <si>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</si>
  <si>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</si>
  <si>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</si>
  <si>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</si>
  <si>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</si>
  <si>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</si>
  <si>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</si>
  <si>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</si>
  <si>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</si>
  <si>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</si>
  <si>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</si>
  <si>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</si>
  <si>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</si>
  <si>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</si>
  <si>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</si>
  <si>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</si>
  <si>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</si>
  <si>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</si>
  <si>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</si>
  <si>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</si>
  <si>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</si>
  <si>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</si>
  <si>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</si>
  <si>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</si>
  <si>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</si>
  <si>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</si>
  <si>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</si>
  <si>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</si>
  <si>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</si>
  <si>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</si>
  <si>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</si>
  <si>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</si>
  <si>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</si>
  <si>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</si>
  <si>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</si>
  <si>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</si>
  <si>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</si>
  <si>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</si>
  <si>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</si>
  <si>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</si>
  <si>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</si>
  <si>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</si>
  <si>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</si>
  <si>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</si>
  <si>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</si>
  <si>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</si>
  <si>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</si>
  <si>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</si>
  <si>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</si>
  <si>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</si>
  <si>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</si>
  <si>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</si>
  <si>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</si>
  <si>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</si>
  <si>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</si>
  <si>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</si>
  <si>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</si>
  <si>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</si>
  <si>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</si>
  <si>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</si>
  <si>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</si>
  <si>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</si>
  <si>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</si>
  <si>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</si>
  <si>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</si>
  <si>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</si>
  <si>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</si>
  <si>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</si>
  <si>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</si>
  <si>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</si>
  <si>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</si>
  <si>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</si>
  <si>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</si>
  <si>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</si>
  <si>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</si>
  <si>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</si>
  <si>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</si>
  <si>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</si>
  <si>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</si>
  <si>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</si>
  <si>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</si>
  <si>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</si>
  <si>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</si>
  <si>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</si>
  <si>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</si>
  <si>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</si>
  <si>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</si>
  <si>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</si>
  <si>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</si>
  <si>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</si>
  <si>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</si>
  <si>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</si>
  <si>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</si>
  <si>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</si>
  <si>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</si>
  <si>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</si>
  <si>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</si>
  <si>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</si>
  <si>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</si>
  <si>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</si>
  <si>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</si>
  <si>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</si>
  <si>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</si>
  <si>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</si>
  <si>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</si>
  <si>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</si>
  <si>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</si>
  <si>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</si>
  <si>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</si>
  <si>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</si>
  <si>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</si>
  <si>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</si>
  <si>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</si>
  <si>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</si>
  <si>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</si>
  <si>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</si>
  <si>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</si>
  <si>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</si>
  <si>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</si>
  <si>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</si>
  <si>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</si>
  <si>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</si>
  <si>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</si>
  <si>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</si>
  <si>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</si>
  <si>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</si>
  <si>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</si>
  <si>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</si>
  <si>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</si>
  <si>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</si>
  <si>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</si>
  <si>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</si>
  <si>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</si>
  <si>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</si>
  <si>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</si>
  <si>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</si>
  <si>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</si>
  <si>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</si>
  <si>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</si>
  <si>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</si>
  <si>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</si>
  <si>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</si>
  <si>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</si>
  <si>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</si>
  <si>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</si>
  <si>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</si>
  <si>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</si>
  <si>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</si>
  <si>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</si>
  <si>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</si>
  <si>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</si>
  <si>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</si>
  <si>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</si>
  <si>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</si>
  <si>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</si>
  <si>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</si>
  <si>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</si>
  <si>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</si>
  <si>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</si>
  <si>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</si>
  <si>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</si>
  <si>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</si>
  <si>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</si>
  <si>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</si>
  <si>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</si>
  <si>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</si>
  <si>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</si>
  <si>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</si>
  <si>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</si>
  <si>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</si>
  <si>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</si>
  <si>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</si>
  <si>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</si>
  <si>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</si>
  <si>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</si>
  <si>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</si>
  <si>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</si>
  <si>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</si>
  <si>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</si>
  <si>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</si>
  <si>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</si>
  <si>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</si>
  <si>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</si>
  <si>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</si>
  <si>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</si>
  <si>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</si>
  <si>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</si>
  <si>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</si>
  <si>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</si>
  <si>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</si>
  <si>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</si>
  <si>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</si>
  <si>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</si>
  <si>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</si>
  <si>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</si>
  <si>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</si>
  <si>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</si>
  <si>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</si>
  <si>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</si>
  <si>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</si>
  <si>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</si>
  <si>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</si>
  <si>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</si>
  <si>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</si>
  <si>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</si>
  <si>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</si>
  <si>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</si>
  <si>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</si>
  <si>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</si>
  <si>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</si>
  <si>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</si>
  <si>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</si>
  <si>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</si>
  <si>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</si>
  <si>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</si>
  <si>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</si>
  <si>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</si>
  <si>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</si>
  <si>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</si>
  <si>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</si>
  <si>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</si>
  <si>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</si>
  <si>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</si>
  <si>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</si>
  <si>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</si>
  <si>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</si>
  <si>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</si>
  <si>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</si>
  <si>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</si>
  <si>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</si>
  <si>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</si>
  <si>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</si>
  <si>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</si>
  <si>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</si>
  <si>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</si>
  <si>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</si>
  <si>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</si>
  <si>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</si>
  <si>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</si>
  <si>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</si>
  <si>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</si>
  <si>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</si>
  <si>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</si>
  <si>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</si>
  <si>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</si>
  <si>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</si>
  <si>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</si>
  <si>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</si>
  <si>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</si>
  <si>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</si>
  <si>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</si>
  <si>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</si>
  <si>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</si>
  <si>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</si>
  <si>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</si>
  <si>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</si>
  <si>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</si>
  <si>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</si>
  <si>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</si>
  <si>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</si>
  <si>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</si>
  <si>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</si>
  <si>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</si>
  <si>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</si>
  <si>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</si>
  <si>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</si>
  <si>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</si>
  <si>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</si>
  <si>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</si>
  <si>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</si>
  <si>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</si>
  <si>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</si>
  <si>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</si>
  <si>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</si>
  <si>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</si>
  <si>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</si>
  <si>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</si>
  <si>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</si>
  <si>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</si>
  <si>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</si>
  <si>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</si>
  <si>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</si>
  <si>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</si>
  <si>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</si>
  <si>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</si>
  <si>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</si>
  <si>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</si>
  <si>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</si>
  <si>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</si>
  <si>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</si>
  <si>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</si>
  <si>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</si>
  <si>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</si>
  <si>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</si>
  <si>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</si>
  <si>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</si>
  <si>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</si>
  <si>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</si>
  <si>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</si>
  <si>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</si>
  <si>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</si>
  <si>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</si>
  <si>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</si>
  <si>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</si>
  <si>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</si>
  <si>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</si>
  <si>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</si>
  <si>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</si>
  <si>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</si>
  <si>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</si>
  <si>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</si>
  <si>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</si>
  <si>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</si>
  <si>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</si>
  <si>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</si>
  <si>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</si>
  <si>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</si>
  <si>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</si>
  <si>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</si>
  <si>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</si>
  <si>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</si>
  <si>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</si>
  <si>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</si>
  <si>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</si>
  <si>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</si>
  <si>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</si>
  <si>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</si>
  <si>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</si>
  <si>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</si>
  <si>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</si>
  <si>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</si>
  <si>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</si>
  <si>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</si>
  <si>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</si>
  <si>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</si>
  <si>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</si>
  <si>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</si>
  <si>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</si>
  <si>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</si>
  <si>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</si>
  <si>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</si>
  <si>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</si>
  <si>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</si>
  <si>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</si>
  <si>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</si>
  <si>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</si>
  <si>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</si>
  <si>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</si>
  <si>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</si>
  <si>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</si>
  <si>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</si>
  <si>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</si>
  <si>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</si>
  <si>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</si>
  <si>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</si>
  <si>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</si>
  <si>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</si>
  <si>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</si>
  <si>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</si>
  <si>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</si>
  <si>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</si>
  <si>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</si>
  <si>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</si>
  <si>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</si>
  <si>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</si>
  <si>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</si>
  <si>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</si>
  <si>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</si>
  <si>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</si>
  <si>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</si>
  <si>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</si>
  <si>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</si>
  <si>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</si>
  <si>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</si>
  <si>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</si>
  <si>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</si>
  <si>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</si>
  <si>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</si>
  <si>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</si>
  <si>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</si>
  <si>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</si>
  <si>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</si>
  <si>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</si>
  <si>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</si>
  <si>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</si>
  <si>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</si>
  <si>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</si>
  <si>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</si>
  <si>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</si>
  <si>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</si>
  <si>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</si>
  <si>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</si>
  <si>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</si>
  <si>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</si>
  <si>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</si>
  <si>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</si>
  <si>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</si>
  <si>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</si>
  <si>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</si>
  <si>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</si>
  <si>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</si>
  <si>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</si>
  <si>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</si>
  <si>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</si>
  <si>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</si>
  <si>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</si>
  <si>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</si>
  <si>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</si>
  <si>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</si>
  <si>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</si>
  <si>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</si>
  <si>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</si>
  <si>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</si>
  <si>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</si>
  <si>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</si>
  <si>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</si>
  <si>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</si>
  <si>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</si>
  <si>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</si>
  <si>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</si>
  <si>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</si>
  <si>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</si>
  <si>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</si>
  <si>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</si>
  <si>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</si>
  <si>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</si>
  <si>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</si>
  <si>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</si>
  <si>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</si>
  <si>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</si>
  <si>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</si>
  <si>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</si>
  <si>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</si>
  <si>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</si>
  <si>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</si>
  <si>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</si>
  <si>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</si>
  <si>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</si>
  <si>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</si>
  <si>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</si>
  <si>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</si>
  <si>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</si>
  <si>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</si>
  <si>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</si>
  <si>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</si>
  <si>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</si>
  <si>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</si>
  <si>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</si>
  <si>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</si>
  <si>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</si>
  <si>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</si>
  <si>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</si>
  <si>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</si>
  <si>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</si>
  <si>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</si>
  <si>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</si>
  <si>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</si>
  <si>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</si>
  <si>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</si>
  <si>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</si>
  <si>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</si>
  <si>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</si>
  <si>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</si>
  <si>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</si>
  <si>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</si>
  <si>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</si>
  <si>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</si>
  <si>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</si>
  <si>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</si>
  <si>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</si>
  <si>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</si>
  <si>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</si>
  <si>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</si>
  <si>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</si>
  <si>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</si>
  <si>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</si>
  <si>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</si>
  <si>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</si>
  <si>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</si>
  <si>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</si>
  <si>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</si>
  <si>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</si>
  <si>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</si>
  <si>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</si>
  <si>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</si>
  <si>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</si>
  <si>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</si>
  <si>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</si>
  <si>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</si>
  <si>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</si>
  <si>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</si>
  <si>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</si>
  <si>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</si>
  <si>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</si>
  <si>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</si>
  <si>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</si>
  <si>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</si>
  <si>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</si>
  <si>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</si>
  <si>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</si>
  <si>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</si>
  <si>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</si>
  <si>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</si>
  <si>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</si>
  <si>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</si>
  <si>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</si>
  <si>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</si>
  <si>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</si>
  <si>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</si>
  <si>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</si>
  <si>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</si>
  <si>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</si>
  <si>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</si>
  <si>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</si>
  <si>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</si>
  <si>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</si>
  <si>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</si>
  <si>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</si>
  <si>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</si>
  <si>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</si>
  <si>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</si>
  <si>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</si>
  <si>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</si>
  <si>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</si>
  <si>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</si>
  <si>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</si>
  <si>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</si>
  <si>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</si>
  <si>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</si>
  <si>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</si>
  <si>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</si>
  <si>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</si>
  <si>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</si>
  <si>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</si>
  <si>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</si>
  <si>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</si>
  <si>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</si>
  <si>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</si>
  <si>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</si>
  <si>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</si>
  <si>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</si>
  <si>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</si>
  <si>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</si>
  <si>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</si>
  <si>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</si>
  <si>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</si>
  <si>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</si>
  <si>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</si>
  <si>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</si>
  <si>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</si>
  <si>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</si>
  <si>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</si>
  <si>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</si>
  <si>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</si>
  <si>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</si>
  <si>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</si>
  <si>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</si>
  <si>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</si>
  <si>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</si>
  <si>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</si>
  <si>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</si>
  <si>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</si>
  <si>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</si>
  <si>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</si>
  <si>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</si>
  <si>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</si>
  <si>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</si>
  <si>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</si>
  <si>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</si>
  <si>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</si>
  <si>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</si>
  <si>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</si>
  <si>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</si>
  <si>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</si>
  <si>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</si>
  <si>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</si>
  <si>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</si>
  <si>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</si>
  <si>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</si>
  <si>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</si>
  <si>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</si>
  <si>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</si>
  <si>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</si>
  <si>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</si>
  <si>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</si>
  <si>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</si>
  <si>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</si>
  <si>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</si>
  <si>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</si>
  <si>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</si>
  <si>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</si>
  <si>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</si>
  <si>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</si>
  <si>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</si>
  <si>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</si>
  <si>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</si>
  <si>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</si>
  <si>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</si>
  <si>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</si>
  <si>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</si>
  <si>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</si>
  <si>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</si>
  <si>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</si>
  <si>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</si>
  <si>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</si>
  <si>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</si>
  <si>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</si>
  <si>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</si>
  <si>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</si>
  <si>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</si>
  <si>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</si>
  <si>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</si>
  <si>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</si>
  <si>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</si>
  <si>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</si>
  <si>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</si>
  <si>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</si>
  <si>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</si>
  <si>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</si>
  <si>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</si>
  <si>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</si>
  <si>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</si>
  <si>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</si>
  <si>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</si>
  <si>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</si>
  <si>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</si>
  <si>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</si>
  <si>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</si>
  <si>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</si>
  <si>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</si>
  <si>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</si>
  <si>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</si>
  <si>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</si>
  <si>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</si>
  <si>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</si>
  <si>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</si>
  <si>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</si>
  <si>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</si>
  <si>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</si>
  <si>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</si>
  <si>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</si>
  <si>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</si>
  <si>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</si>
  <si>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</si>
  <si>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</si>
  <si>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</si>
  <si>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</si>
  <si>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</si>
  <si>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</si>
  <si>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</si>
  <si>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</si>
  <si>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</si>
  <si>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</si>
  <si>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</si>
  <si>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</si>
  <si>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</si>
  <si>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</si>
  <si>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</si>
  <si>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</si>
  <si>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</si>
  <si>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</si>
  <si>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</si>
  <si>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</si>
  <si>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</si>
  <si>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</si>
  <si>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</si>
  <si>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</si>
  <si>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</si>
  <si>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</si>
  <si>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</si>
  <si>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</si>
  <si>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</si>
  <si>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</si>
  <si>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</si>
  <si>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</si>
  <si>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</si>
  <si>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</si>
  <si>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</si>
  <si>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</si>
  <si>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</si>
  <si>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</si>
  <si>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</si>
  <si>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</si>
  <si>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</si>
  <si>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</si>
  <si>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</si>
  <si>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</si>
  <si>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</si>
  <si>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</si>
  <si>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</si>
  <si>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</si>
  <si>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</si>
  <si>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</si>
  <si>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</si>
  <si>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</si>
  <si>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</si>
  <si>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</si>
  <si>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</si>
  <si>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</si>
  <si>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</si>
  <si>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</si>
  <si>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</si>
  <si>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</si>
  <si>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</si>
  <si>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</si>
  <si>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</si>
  <si>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</si>
  <si>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</si>
  <si>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</si>
  <si>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</si>
  <si>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</si>
  <si>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</si>
  <si>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</si>
  <si>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</si>
  <si>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</si>
  <si>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</si>
  <si>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</si>
  <si>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</si>
  <si>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</si>
  <si>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</si>
  <si>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</si>
  <si>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</si>
  <si>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</si>
  <si>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</si>
  <si>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</si>
  <si>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</si>
  <si>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</si>
  <si>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</si>
  <si>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</si>
  <si>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</si>
  <si>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</si>
  <si>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</si>
  <si>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</si>
  <si>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</si>
  <si>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</si>
  <si>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</si>
  <si>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</si>
  <si>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</si>
  <si>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</si>
  <si>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</si>
  <si>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</si>
  <si>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</si>
  <si>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</si>
  <si>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</si>
  <si>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</si>
  <si>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</si>
  <si>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</si>
  <si>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</si>
  <si>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</si>
  <si>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</si>
  <si>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</si>
  <si>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</si>
  <si>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</si>
  <si>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</si>
  <si>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</si>
  <si>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</si>
  <si>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</si>
  <si>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</si>
  <si>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</si>
  <si>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</si>
  <si>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</si>
  <si>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</si>
  <si>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</si>
  <si>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</si>
  <si>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</si>
  <si>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</si>
  <si>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</si>
  <si>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</si>
  <si>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</si>
  <si>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</si>
  <si>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</si>
  <si>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</si>
  <si>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</si>
  <si>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</si>
  <si>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</si>
  <si>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</si>
  <si>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</si>
  <si>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</si>
  <si>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</si>
  <si>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</si>
  <si>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</si>
  <si>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</si>
  <si>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</si>
  <si>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</si>
  <si>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</si>
  <si>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</si>
  <si>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</si>
  <si>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</si>
  <si>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</si>
  <si>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</si>
  <si>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</si>
  <si>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</si>
  <si>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</si>
  <si>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</si>
  <si>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</si>
  <si>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</si>
  <si>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</si>
  <si>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</si>
  <si>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</si>
  <si>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</si>
  <si>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</si>
  <si>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</si>
  <si>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</si>
  <si>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</si>
  <si>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</si>
  <si>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</si>
  <si>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</si>
  <si>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</si>
  <si>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</si>
  <si>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</si>
  <si>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</si>
  <si>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</si>
  <si>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</si>
  <si>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</si>
  <si>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</si>
  <si>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</si>
  <si>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</si>
  <si>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</si>
  <si>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</si>
  <si>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</si>
  <si>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</si>
  <si>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</si>
  <si>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</si>
  <si>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</si>
  <si>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</si>
  <si>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</si>
  <si>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</si>
  <si>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</si>
  <si>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</si>
  <si>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</si>
  <si>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</si>
  <si>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</si>
  <si>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</si>
  <si>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</si>
  <si>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</si>
  <si>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</si>
  <si>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</si>
  <si>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</si>
  <si>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</si>
  <si>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</si>
  <si>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</si>
  <si>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</si>
  <si>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</si>
  <si>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</si>
  <si>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</si>
  <si>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</si>
  <si>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</si>
  <si>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</si>
  <si>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</si>
  <si>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</si>
  <si>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</si>
  <si>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</si>
  <si>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</si>
  <si>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</si>
  <si>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</si>
  <si>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</si>
  <si>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</si>
  <si>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</si>
  <si>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</si>
  <si>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</si>
  <si>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</si>
  <si>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</si>
  <si>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</si>
  <si>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</si>
  <si>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</si>
  <si>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</si>
  <si>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</si>
  <si>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</si>
  <si>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</si>
  <si>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</si>
  <si>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</si>
  <si>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</si>
  <si>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</si>
  <si>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</si>
  <si>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</si>
  <si>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</si>
  <si>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</si>
  <si>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</si>
  <si>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</si>
  <si>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</si>
  <si>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</si>
  <si>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</si>
  <si>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</si>
  <si>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</si>
  <si>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</si>
  <si>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</si>
  <si>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</si>
  <si>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</si>
  <si>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</si>
  <si>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</si>
  <si>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</si>
  <si>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</si>
  <si>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</si>
  <si>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</si>
  <si>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</si>
  <si>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</si>
  <si>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</si>
  <si>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</si>
  <si>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</si>
  <si>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</si>
  <si>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</si>
  <si>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</si>
  <si>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</si>
  <si>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</si>
  <si>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</si>
  <si>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</si>
  <si>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</si>
  <si>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</si>
  <si>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</si>
  <si>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</si>
  <si>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</si>
  <si>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</si>
  <si>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</si>
  <si>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</si>
  <si>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</si>
  <si>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</si>
  <si>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</si>
  <si>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</si>
  <si>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</si>
  <si>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</si>
  <si>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</si>
  <si>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</si>
  <si>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</si>
  <si>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</si>
  <si>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</si>
  <si>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</si>
  <si>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</si>
  <si>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</si>
  <si>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</si>
  <si>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</si>
  <si>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</si>
  <si>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</si>
  <si>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</si>
  <si>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</si>
  <si>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</si>
  <si>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</si>
  <si>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</si>
  <si>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</si>
  <si>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</si>
  <si>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</si>
  <si>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</si>
  <si>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</si>
  <si>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</si>
  <si>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</si>
  <si>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</si>
  <si>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</si>
  <si>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</si>
  <si>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</si>
  <si>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</si>
  <si>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</si>
  <si>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</si>
  <si>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</si>
  <si>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</si>
  <si>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</si>
  <si>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</si>
  <si>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</si>
  <si>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</si>
  <si>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</si>
  <si>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</si>
  <si>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</si>
  <si>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</si>
  <si>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</si>
  <si>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</si>
  <si>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</si>
  <si>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</si>
  <si>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</si>
  <si>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</si>
  <si>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</si>
  <si>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</si>
  <si>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</si>
  <si>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</si>
  <si>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</si>
  <si>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</si>
  <si>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</si>
  <si>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</si>
  <si>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</si>
  <si>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</si>
  <si>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</si>
  <si>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</si>
  <si>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</si>
  <si>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</si>
  <si>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</si>
  <si>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</si>
  <si>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</si>
  <si>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</si>
  <si>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</si>
  <si>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</si>
  <si>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</si>
  <si>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</si>
  <si>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</si>
  <si>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</si>
  <si>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</si>
  <si>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</si>
  <si>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</si>
  <si>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</si>
  <si>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</si>
  <si>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</si>
  <si>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</si>
  <si>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</si>
  <si>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</si>
  <si>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</si>
  <si>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</si>
  <si>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</si>
  <si>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</si>
  <si>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</si>
  <si>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</si>
  <si>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</si>
  <si>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</si>
  <si>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</si>
  <si>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</si>
  <si>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</si>
  <si>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</si>
  <si>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</si>
  <si>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</si>
  <si>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</si>
  <si>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</si>
  <si>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</si>
  <si>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</si>
  <si>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</si>
  <si>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</si>
  <si>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</si>
  <si>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</si>
  <si>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</si>
  <si>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</si>
  <si>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</si>
  <si>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</si>
  <si>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</si>
  <si>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</si>
  <si>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</si>
  <si>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</si>
  <si>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</si>
  <si>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</si>
  <si>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</si>
  <si>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</si>
  <si>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</si>
  <si>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</si>
  <si>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</si>
  <si>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</si>
  <si>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</si>
  <si>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</si>
  <si>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</si>
  <si>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</si>
  <si>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</si>
  <si>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</si>
  <si>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</si>
  <si>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</si>
  <si>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</si>
  <si>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</si>
  <si>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</si>
  <si>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</si>
  <si>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</si>
  <si>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</si>
  <si>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</si>
  <si>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</si>
  <si>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</si>
  <si>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</si>
  <si>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</si>
  <si>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</si>
  <si>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</si>
  <si>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</si>
  <si>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</si>
  <si>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</si>
  <si>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</si>
  <si>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</si>
  <si>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</si>
  <si>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</si>
  <si>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</si>
  <si>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</si>
  <si>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</si>
  <si>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</si>
  <si>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</si>
  <si>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</si>
  <si>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</si>
  <si>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</si>
  <si>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</si>
  <si>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</si>
  <si>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</si>
  <si>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</si>
  <si>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</si>
  <si>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</si>
  <si>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</si>
  <si>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</si>
  <si>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</si>
  <si>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</si>
  <si>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</si>
  <si>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</si>
  <si>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</si>
  <si>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</si>
  <si>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</si>
  <si>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</si>
  <si>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</si>
  <si>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</si>
  <si>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</si>
  <si>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</si>
  <si>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</si>
  <si>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</si>
  <si>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</si>
  <si>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</si>
  <si>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</si>
  <si>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</si>
  <si>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</si>
  <si>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</si>
  <si>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</si>
  <si>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</si>
  <si>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</si>
  <si>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</si>
  <si>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</si>
  <si>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</si>
  <si>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</si>
  <si>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</si>
  <si>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</si>
  <si>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</si>
  <si>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</si>
  <si>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</si>
  <si>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</si>
  <si>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</si>
  <si>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</si>
  <si>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</si>
  <si>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</si>
  <si>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</si>
  <si>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</si>
  <si>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</si>
  <si>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</si>
  <si>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</si>
  <si>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</si>
  <si>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</si>
  <si>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</si>
  <si>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</si>
  <si>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</si>
  <si>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</si>
  <si>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</si>
  <si>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</si>
  <si>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</si>
  <si>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</si>
  <si>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</si>
  <si>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</si>
  <si>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</si>
  <si>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</si>
  <si>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</si>
  <si>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</si>
  <si>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</si>
  <si>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</si>
  <si>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</si>
  <si>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</si>
  <si>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</si>
  <si>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</si>
  <si>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</si>
  <si>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</si>
  <si>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</si>
  <si>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</si>
  <si>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</si>
  <si>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</si>
  <si>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</si>
  <si>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</si>
  <si>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</si>
  <si>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</si>
  <si>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</si>
  <si>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</si>
  <si>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</si>
  <si>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</si>
  <si>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</si>
  <si>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</si>
  <si>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</si>
  <si>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</si>
  <si>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</si>
  <si>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</si>
  <si>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</si>
  <si>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</si>
  <si>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</si>
  <si>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</si>
  <si>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</si>
  <si>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</si>
  <si>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</si>
  <si>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</si>
  <si>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</si>
  <si>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</si>
  <si>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</si>
  <si>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</si>
  <si>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</si>
  <si>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</si>
  <si>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</si>
  <si>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</si>
  <si>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</si>
  <si>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</si>
  <si>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</si>
  <si>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</si>
  <si>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</si>
  <si>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</si>
  <si>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</si>
  <si>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</si>
  <si>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</si>
  <si>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</si>
  <si>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</si>
  <si>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</si>
  <si>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</si>
  <si>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</si>
  <si>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</si>
  <si>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</si>
  <si>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</si>
  <si>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</si>
  <si>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</si>
  <si>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</si>
  <si>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</si>
  <si>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</si>
  <si>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</si>
  <si>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</si>
  <si>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</si>
  <si>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</si>
  <si>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</si>
  <si>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</si>
  <si>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</si>
  <si>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</si>
  <si>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</si>
  <si>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</si>
  <si>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</si>
  <si>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</si>
  <si>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</si>
  <si>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</si>
  <si>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</si>
  <si>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</si>
  <si>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</si>
  <si>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</si>
  <si>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</si>
  <si>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</si>
  <si>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</si>
  <si>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</si>
  <si>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</si>
  <si>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</si>
  <si>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</si>
  <si>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</si>
  <si>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</si>
  <si>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</si>
  <si>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</si>
  <si>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</si>
  <si>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</si>
  <si>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</si>
  <si>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</si>
  <si>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</si>
  <si>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</si>
  <si>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</si>
  <si>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</si>
  <si>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</si>
  <si>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</si>
  <si>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</si>
  <si>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</si>
  <si>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</si>
  <si>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</si>
  <si>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</si>
  <si>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</si>
  <si>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</si>
  <si>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</si>
  <si>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</si>
  <si>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</si>
  <si>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</si>
  <si>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</si>
  <si>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</si>
  <si>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</si>
  <si>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</si>
  <si>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</si>
  <si>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</si>
  <si>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</si>
  <si>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</si>
  <si>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</si>
  <si>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</si>
  <si>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</si>
  <si>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</si>
  <si>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</si>
  <si>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</si>
  <si>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</si>
  <si>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</si>
  <si>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</si>
  <si>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</si>
  <si>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</si>
  <si>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</si>
  <si>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</si>
  <si>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</si>
  <si>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</si>
  <si>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</si>
  <si>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</si>
  <si>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</si>
  <si>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</si>
  <si>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</si>
  <si>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</si>
  <si>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</si>
  <si>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</si>
  <si>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</si>
  <si>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</si>
  <si>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</si>
  <si>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</si>
  <si>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</si>
  <si>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</si>
  <si>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</si>
  <si>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</si>
  <si>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</si>
  <si>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</si>
  <si>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</si>
  <si>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</si>
  <si>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</si>
  <si>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</si>
  <si>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</si>
  <si>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</si>
  <si>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</si>
  <si>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</si>
  <si>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</si>
  <si>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</si>
  <si>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</si>
  <si>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</si>
  <si>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</si>
  <si>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</si>
  <si>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</si>
  <si>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</si>
  <si>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</si>
  <si>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</si>
  <si>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</si>
  <si>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</si>
  <si>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</si>
  <si>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</si>
  <si>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</si>
  <si>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</si>
  <si>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</si>
  <si>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</si>
  <si>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</si>
  <si>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</si>
  <si>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</si>
  <si>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</si>
  <si>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</si>
  <si>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</si>
  <si>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</si>
  <si>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</si>
  <si>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</si>
  <si>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</si>
  <si>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</si>
  <si>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</si>
  <si>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</si>
  <si>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</si>
  <si>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</si>
  <si>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</si>
  <si>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</si>
  <si>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</si>
  <si>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</si>
  <si>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</si>
  <si>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</si>
  <si>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</si>
  <si>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</si>
  <si>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</si>
  <si>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</si>
  <si>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</si>
  <si>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</si>
  <si>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</si>
  <si>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</si>
  <si>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</si>
  <si>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</si>
  <si>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</si>
  <si>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</si>
  <si>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</si>
  <si>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</si>
  <si>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</si>
  <si>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</si>
  <si>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</si>
  <si>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</si>
  <si>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</si>
  <si>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</si>
  <si>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</si>
  <si>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</si>
  <si>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</si>
  <si>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</si>
  <si>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</si>
  <si>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</si>
  <si>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</si>
  <si>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</si>
  <si>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</si>
  <si>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</si>
  <si>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</si>
  <si>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</si>
  <si>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</si>
  <si>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</si>
  <si>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</si>
  <si>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</si>
  <si>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</si>
  <si>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</si>
  <si>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</si>
  <si>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</si>
  <si>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</si>
  <si>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</si>
  <si>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</si>
  <si>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</si>
  <si>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</si>
  <si>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</si>
  <si>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</si>
  <si>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</si>
  <si>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</si>
  <si>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</si>
  <si>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</si>
  <si>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</si>
  <si>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</si>
  <si>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</si>
  <si>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</si>
  <si>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</si>
  <si>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</si>
  <si>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</si>
  <si>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</si>
  <si>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</si>
  <si>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</si>
  <si>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</si>
  <si>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</si>
  <si>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</si>
  <si>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</si>
  <si>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</si>
  <si>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</si>
  <si>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</si>
  <si>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</si>
  <si>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</si>
  <si>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</si>
  <si>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</si>
  <si>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</si>
  <si>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</si>
  <si>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</si>
  <si>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</si>
  <si>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</si>
  <si>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</si>
  <si>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</si>
  <si>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</si>
  <si>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</si>
  <si>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</si>
  <si>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</si>
  <si>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</si>
  <si>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</si>
  <si>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</si>
  <si>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</si>
  <si>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</si>
  <si>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</si>
  <si>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</si>
  <si>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</si>
  <si>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</si>
  <si>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</si>
  <si>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</si>
  <si>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</si>
  <si>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</si>
  <si>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</si>
  <si>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</si>
  <si>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</si>
  <si>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</si>
  <si>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</si>
  <si>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</si>
  <si>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</si>
  <si>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</si>
  <si>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</si>
  <si>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</si>
  <si>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</si>
  <si>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</si>
  <si>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</si>
  <si>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</si>
  <si>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</si>
  <si>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</si>
  <si>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</si>
  <si>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</si>
  <si>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</si>
  <si>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</si>
  <si>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</si>
  <si>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</si>
  <si>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</si>
  <si>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</si>
  <si>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</si>
  <si>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</si>
  <si>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</si>
  <si>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</si>
  <si>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</si>
  <si>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</si>
  <si>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</si>
  <si>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</si>
  <si>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</si>
  <si>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</si>
  <si>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</si>
  <si>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</si>
  <si>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</si>
  <si>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</si>
  <si>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</si>
  <si>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</si>
  <si>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</si>
  <si>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</si>
  <si>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</si>
  <si>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</si>
  <si>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</si>
  <si>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</si>
  <si>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</si>
  <si>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</si>
  <si>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</si>
  <si>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</si>
  <si>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</si>
  <si>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</si>
  <si>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</si>
  <si>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</si>
  <si>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</si>
  <si>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</si>
  <si>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</si>
  <si>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</si>
  <si>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</si>
  <si>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</si>
  <si>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</si>
  <si>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</si>
  <si>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</si>
  <si>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</si>
  <si>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</si>
  <si>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</si>
  <si>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</si>
  <si>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</si>
  <si>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</si>
  <si>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</si>
  <si>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</si>
  <si>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</si>
  <si>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</si>
  <si>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</si>
  <si>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</si>
  <si>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</si>
  <si>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</si>
  <si>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</si>
  <si>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</si>
  <si>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</si>
  <si>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</si>
  <si>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</si>
  <si>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</si>
  <si>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</si>
  <si>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</si>
  <si>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</si>
  <si>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</si>
  <si>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</si>
  <si>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</si>
  <si>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</si>
  <si>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</si>
  <si>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</si>
  <si>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</si>
  <si>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</si>
  <si>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</si>
  <si>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</si>
  <si>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</si>
  <si>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</si>
  <si>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</si>
  <si>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</si>
  <si>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</si>
  <si>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</si>
  <si>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</si>
  <si>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</si>
  <si>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</si>
  <si>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</si>
  <si>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</si>
  <si>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</si>
  <si>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</si>
  <si>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</si>
  <si>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</si>
  <si>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</si>
  <si>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</si>
  <si>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</si>
  <si>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</si>
  <si>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</si>
  <si>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</si>
  <si>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</si>
  <si>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</si>
  <si>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</si>
  <si>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</si>
  <si>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</si>
  <si>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</si>
  <si>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</si>
  <si>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</si>
  <si>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</si>
  <si>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</si>
  <si>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</si>
  <si>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</si>
  <si>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</si>
  <si>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</si>
  <si>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</si>
  <si>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</si>
  <si>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</si>
  <si>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</si>
  <si>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</si>
  <si>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</si>
  <si>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</si>
  <si>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</si>
  <si>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</si>
  <si>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</si>
  <si>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</si>
  <si>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</si>
  <si>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</si>
  <si>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</si>
  <si>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</si>
  <si>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</si>
  <si>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</si>
  <si>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</si>
  <si>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</si>
  <si>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</si>
  <si>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</si>
  <si>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</si>
  <si>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</si>
  <si>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</si>
  <si>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</si>
  <si>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</si>
  <si>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</si>
  <si>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</si>
  <si>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</si>
  <si>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</si>
  <si>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</si>
  <si>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</si>
  <si>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</si>
  <si>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</si>
  <si>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</si>
  <si>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</si>
  <si>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</si>
  <si>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</si>
  <si>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</si>
  <si>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</si>
  <si>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</si>
  <si>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</si>
  <si>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</si>
  <si>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</si>
  <si>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</si>
  <si>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</si>
  <si>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</si>
  <si>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</si>
  <si>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</si>
  <si>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</si>
  <si>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</si>
  <si>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</si>
  <si>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</si>
  <si>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</si>
  <si>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</si>
  <si>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</si>
  <si>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</si>
  <si>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</si>
  <si>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</si>
  <si>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</si>
  <si>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</si>
  <si>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</si>
  <si>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</si>
  <si>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</si>
  <si>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</si>
  <si>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</si>
  <si>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</si>
  <si>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</si>
  <si>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</si>
  <si>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</si>
  <si>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</si>
  <si>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</si>
  <si>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</si>
  <si>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</si>
  <si>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</si>
  <si>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</si>
  <si>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</si>
  <si>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</si>
  <si>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</si>
  <si>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</si>
  <si>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</si>
  <si>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</si>
  <si>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</si>
  <si>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</si>
  <si>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</si>
  <si>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</si>
  <si>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</si>
  <si>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</si>
  <si>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</si>
  <si>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</si>
  <si>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</si>
  <si>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</si>
  <si>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</si>
  <si>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</si>
  <si>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</si>
  <si>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</si>
  <si>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</si>
  <si>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</si>
  <si>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</si>
  <si>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</si>
  <si>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</si>
  <si>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</si>
  <si>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</si>
  <si>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</si>
  <si>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</si>
  <si>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</si>
  <si>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</si>
  <si>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</si>
  <si>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</si>
  <si>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</si>
  <si>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</si>
  <si>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</si>
  <si>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</si>
  <si>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</si>
  <si>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</si>
  <si>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</si>
  <si>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</si>
  <si>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</si>
  <si>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</si>
  <si>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</si>
  <si>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</si>
  <si>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</si>
  <si>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</si>
  <si>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</si>
  <si>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</si>
  <si>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</si>
  <si>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</si>
  <si>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</si>
  <si>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</si>
  <si>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</si>
  <si>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</si>
  <si>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</si>
  <si>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</si>
  <si>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</si>
  <si>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</si>
  <si>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</si>
  <si>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</si>
  <si>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</si>
  <si>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</si>
  <si>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</si>
  <si>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</si>
  <si>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</si>
  <si>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</si>
  <si>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</si>
  <si>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</si>
  <si>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</si>
  <si>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</si>
  <si>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</si>
  <si>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</si>
  <si>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</si>
  <si>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</si>
  <si>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</si>
  <si>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</si>
  <si>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</si>
  <si>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</si>
  <si>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</si>
  <si>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</si>
  <si>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</si>
  <si>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</si>
  <si>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</si>
  <si>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</si>
  <si>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</si>
  <si>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</si>
  <si>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</si>
  <si>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</si>
  <si>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</si>
  <si>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</si>
  <si>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</si>
  <si>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</si>
  <si>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</si>
  <si>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</si>
  <si>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</si>
  <si>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</si>
  <si>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</si>
  <si>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</si>
  <si>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</si>
  <si>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</si>
  <si>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</si>
  <si>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</si>
  <si>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</si>
  <si>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</si>
  <si>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</si>
  <si>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</si>
  <si>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</si>
  <si>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</si>
  <si>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</si>
  <si>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</si>
  <si>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</si>
  <si>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</si>
  <si>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</si>
  <si>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</si>
  <si>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</si>
  <si>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</si>
  <si>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</si>
  <si>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</si>
  <si>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</si>
  <si>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</si>
  <si>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</si>
  <si>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</si>
  <si>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</si>
  <si>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</si>
  <si>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</si>
  <si>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</si>
  <si>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</si>
  <si>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</si>
  <si>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</si>
  <si>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</si>
  <si>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</si>
  <si>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</si>
  <si>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</si>
  <si>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</si>
  <si>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</si>
  <si>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</si>
  <si>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</si>
  <si>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</si>
  <si>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</si>
  <si>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</si>
  <si>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</si>
  <si>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</si>
  <si>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</si>
  <si>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</si>
  <si>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</si>
  <si>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</si>
  <si>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</si>
  <si>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</si>
  <si>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</si>
  <si>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</si>
  <si>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</si>
  <si>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</si>
  <si>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</si>
  <si>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</si>
  <si>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</si>
  <si>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</si>
  <si>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</si>
  <si>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</si>
  <si>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</si>
  <si>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</si>
  <si>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</si>
  <si>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</si>
  <si>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</si>
  <si>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</si>
  <si>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</si>
  <si>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</si>
  <si>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</si>
  <si>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</si>
  <si>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</si>
  <si>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</si>
  <si>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</si>
  <si>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</si>
  <si>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</si>
  <si>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</si>
  <si>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</si>
  <si>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</si>
  <si>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</si>
  <si>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</si>
  <si>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</si>
  <si>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</si>
  <si>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</si>
  <si>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</si>
  <si>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</si>
  <si>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</si>
  <si>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</si>
  <si>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</si>
  <si>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</si>
  <si>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</si>
  <si>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</si>
  <si>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</si>
  <si>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</si>
  <si>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</si>
  <si>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</si>
  <si>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</si>
  <si>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</si>
  <si>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</si>
  <si>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</si>
  <si>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</si>
  <si>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</si>
  <si>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</si>
  <si>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</si>
  <si>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</si>
  <si>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</si>
  <si>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</si>
  <si>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</si>
  <si>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</si>
  <si>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</si>
  <si>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</si>
  <si>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</si>
  <si>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</si>
  <si>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</si>
  <si>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</si>
  <si>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</si>
  <si>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</si>
  <si>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</si>
  <si>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</si>
  <si>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</si>
  <si>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</si>
  <si>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</si>
  <si>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</si>
  <si>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</si>
  <si>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</si>
  <si>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</si>
  <si>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</si>
  <si>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</si>
  <si>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</si>
  <si>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</si>
  <si>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</si>
  <si>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</si>
  <si>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</si>
  <si>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</si>
  <si>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</si>
  <si>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</si>
  <si>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</si>
  <si>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</si>
  <si>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</si>
  <si>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</si>
  <si>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</si>
  <si>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</si>
  <si>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</si>
  <si>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</si>
  <si>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</si>
  <si>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</si>
  <si>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</si>
  <si>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</si>
  <si>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</si>
  <si>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</si>
  <si>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</si>
  <si>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</si>
  <si>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</si>
  <si>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</si>
  <si>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</si>
  <si>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</si>
  <si>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</si>
  <si>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</si>
  <si>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</si>
  <si>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</si>
  <si>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</si>
  <si>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</si>
  <si>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</si>
  <si>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</si>
  <si>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</si>
  <si>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</si>
  <si>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</si>
  <si>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</si>
  <si>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</si>
  <si>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</si>
  <si>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</si>
  <si>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</si>
  <si>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</si>
  <si>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</si>
  <si>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</si>
  <si>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</si>
  <si>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</si>
  <si>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</si>
  <si>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</si>
  <si>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</si>
  <si>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</si>
  <si>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</si>
  <si>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</si>
  <si>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</si>
  <si>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</si>
  <si>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</si>
  <si>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</si>
  <si>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</si>
  <si>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</si>
  <si>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</si>
  <si>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</si>
  <si>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</si>
  <si>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</si>
  <si>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</si>
  <si>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</si>
  <si>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</si>
  <si>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</si>
  <si>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</si>
  <si>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</si>
  <si>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</si>
  <si>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</si>
  <si>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</si>
  <si>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</si>
  <si>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</si>
  <si>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</si>
  <si>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</si>
  <si>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</si>
  <si>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</si>
  <si>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</si>
  <si>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</si>
  <si>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</si>
  <si>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</si>
  <si>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</si>
  <si>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</si>
  <si>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</si>
  <si>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</si>
  <si>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</si>
  <si>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</si>
  <si>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</si>
  <si>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</si>
  <si>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</si>
  <si>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</si>
  <si>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</si>
  <si>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</si>
  <si>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</si>
  <si>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</si>
  <si>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</si>
  <si>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</si>
  <si>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</si>
  <si>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</si>
  <si>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</si>
  <si>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</si>
  <si>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</si>
  <si>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</si>
  <si>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</si>
  <si>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</si>
  <si>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</si>
  <si>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</si>
  <si>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</si>
  <si>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</si>
  <si>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</si>
  <si>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</si>
  <si>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</si>
  <si>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</si>
  <si>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</si>
  <si>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</si>
  <si>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</si>
  <si>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</si>
  <si>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</si>
  <si>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</si>
  <si>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</si>
  <si>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</si>
  <si>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</si>
  <si>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</si>
  <si>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</si>
  <si>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</si>
  <si>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</si>
  <si>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</si>
  <si>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</si>
  <si>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</si>
  <si>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</si>
  <si>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</si>
  <si>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</si>
  <si>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</si>
  <si>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</si>
  <si>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</si>
  <si>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</si>
  <si>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</si>
  <si>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</si>
  <si>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</si>
  <si>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</si>
  <si>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</si>
  <si>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</si>
  <si>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</si>
  <si>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</si>
  <si>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</si>
  <si>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</si>
  <si>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</si>
  <si>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</si>
  <si>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</si>
  <si>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</si>
  <si>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</si>
  <si>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</si>
  <si>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</si>
  <si>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</si>
  <si>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</si>
  <si>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</si>
  <si>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</si>
  <si>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</si>
  <si>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</si>
  <si>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</si>
  <si>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</si>
  <si>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</si>
  <si>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</si>
  <si>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</si>
  <si>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</si>
  <si>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</si>
  <si>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</si>
  <si>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</si>
  <si>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</si>
  <si>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</si>
  <si>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</si>
  <si>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</si>
  <si>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</si>
  <si>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</si>
  <si>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</si>
  <si>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</si>
  <si>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</si>
  <si>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</si>
  <si>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</si>
  <si>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</si>
  <si>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</si>
  <si>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</si>
  <si>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</si>
  <si>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</si>
  <si>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</si>
  <si>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</si>
  <si>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</si>
  <si>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</si>
  <si>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</si>
  <si>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</si>
  <si>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</si>
  <si>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</si>
  <si>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</si>
  <si>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</si>
  <si>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</si>
  <si>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</si>
  <si>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</si>
  <si>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</si>
  <si>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</si>
  <si>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</si>
  <si>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</si>
  <si>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</si>
  <si>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</si>
  <si>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</si>
  <si>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</si>
  <si>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</si>
  <si>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</si>
  <si>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</si>
  <si>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</si>
  <si>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</si>
  <si>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</si>
  <si>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</si>
  <si>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</si>
  <si>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</si>
  <si>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</si>
  <si>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</si>
  <si>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</si>
  <si>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</si>
  <si>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</si>
  <si>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</si>
  <si>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</si>
  <si>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</si>
  <si>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</si>
  <si>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</si>
  <si>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</si>
  <si>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</si>
  <si>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</si>
  <si>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</si>
  <si>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</si>
  <si>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</si>
  <si>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</si>
  <si>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</si>
  <si>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</si>
  <si>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</si>
  <si>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</si>
  <si>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</si>
  <si>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</si>
  <si>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</si>
  <si>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</si>
  <si>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</si>
  <si>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</si>
  <si>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</si>
  <si>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</si>
  <si>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</si>
  <si>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</si>
  <si>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</si>
  <si>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</si>
  <si>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</si>
  <si>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</si>
  <si>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</si>
  <si>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</si>
  <si>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</si>
  <si>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</si>
  <si>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</si>
  <si>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</si>
  <si>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</si>
  <si>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</si>
  <si>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</si>
  <si>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</si>
  <si>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</si>
  <si>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</si>
  <si>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</si>
  <si>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</si>
  <si>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</si>
  <si>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</si>
  <si>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</si>
  <si>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</si>
  <si>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</si>
  <si>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</si>
  <si>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</si>
  <si>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</si>
  <si>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</si>
  <si>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</si>
  <si>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</si>
  <si>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</si>
  <si>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</si>
  <si>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</si>
  <si>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</si>
  <si>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</si>
  <si>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</si>
  <si>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</si>
  <si>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</si>
  <si>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</si>
  <si>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</si>
  <si>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</si>
  <si>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</si>
  <si>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</si>
  <si>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</si>
  <si>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</si>
  <si>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</si>
  <si>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</si>
  <si>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</si>
  <si>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</si>
  <si>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</si>
  <si>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</si>
  <si>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</si>
  <si>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</si>
  <si>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</si>
  <si>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</si>
  <si>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</si>
  <si>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</si>
  <si>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</si>
  <si>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</si>
  <si>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</si>
  <si>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</si>
  <si>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</si>
  <si>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</si>
  <si>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</si>
  <si>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</si>
  <si>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</si>
  <si>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</si>
  <si>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</si>
  <si>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</si>
  <si>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</si>
  <si>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</si>
  <si>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</si>
  <si>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</si>
  <si>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</si>
  <si>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</si>
  <si>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</si>
  <si>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</si>
  <si>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</si>
  <si>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</si>
  <si>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</si>
  <si>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</si>
  <si>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</si>
  <si>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</si>
  <si>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</si>
  <si>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</si>
  <si>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</si>
  <si>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</si>
  <si>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</si>
  <si>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</si>
  <si>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</si>
  <si>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</si>
  <si>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</si>
  <si>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</si>
  <si>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</si>
  <si>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</si>
  <si>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</si>
  <si>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</si>
  <si>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</si>
  <si>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</si>
  <si>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</si>
  <si>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</si>
  <si>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</si>
  <si>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</si>
  <si>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</si>
  <si>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</si>
  <si>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</si>
  <si>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</si>
  <si>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</si>
  <si>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</si>
  <si>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</si>
  <si>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</si>
  <si>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</si>
  <si>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</si>
  <si>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</si>
  <si>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</si>
  <si>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</si>
  <si>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</si>
  <si>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</si>
  <si>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</si>
  <si>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</si>
  <si>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</si>
  <si>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</si>
  <si>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</si>
  <si>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</si>
  <si>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</si>
  <si>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</si>
  <si>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</si>
  <si>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</si>
  <si>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</si>
  <si>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</si>
  <si>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</si>
  <si>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</si>
  <si>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</si>
  <si>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</si>
  <si>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</si>
  <si>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</si>
  <si>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</si>
  <si>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</si>
  <si>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</si>
  <si>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</si>
  <si>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</si>
  <si>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</si>
  <si>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</si>
  <si>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</si>
  <si>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</si>
  <si>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</si>
  <si>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</si>
  <si>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</si>
  <si>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</si>
  <si>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</si>
  <si>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</si>
  <si>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</si>
  <si>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</si>
  <si>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</si>
  <si>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</si>
  <si>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</si>
  <si>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</si>
  <si>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</si>
  <si>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</si>
  <si>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</si>
  <si>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</si>
  <si>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</si>
  <si>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</si>
  <si>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</si>
  <si>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</si>
  <si>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</si>
  <si>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</si>
  <si>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</si>
  <si>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</si>
  <si>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</si>
  <si>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</si>
  <si>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</si>
  <si>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</si>
  <si>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</si>
  <si>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</si>
  <si>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</si>
  <si>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</si>
  <si>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</si>
  <si>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</si>
  <si>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</si>
  <si>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</si>
  <si>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</si>
  <si>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</si>
  <si>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</si>
  <si>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</si>
  <si>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</si>
  <si>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</si>
  <si>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</si>
  <si>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</si>
  <si>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</si>
  <si>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</si>
  <si>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</si>
  <si>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</si>
  <si>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</si>
  <si>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</si>
  <si>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</si>
  <si>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</si>
  <si>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</si>
  <si>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</si>
  <si>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</si>
  <si>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</si>
  <si>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</si>
  <si>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</si>
  <si>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</si>
  <si>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</si>
  <si>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</si>
  <si>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</si>
  <si>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</si>
  <si>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</si>
  <si>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</si>
  <si>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</si>
  <si>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</si>
  <si>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</si>
  <si>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</si>
  <si>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</si>
  <si>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</si>
  <si>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</si>
  <si>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</si>
  <si>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</si>
  <si>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</si>
  <si>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</si>
  <si>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</si>
  <si>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</si>
  <si>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</si>
  <si>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</si>
  <si>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</si>
  <si>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</si>
  <si>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</si>
  <si>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</si>
  <si>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</si>
  <si>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</si>
  <si>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</si>
  <si>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</si>
  <si>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</si>
  <si>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</si>
  <si>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</si>
  <si>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</si>
  <si>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</si>
  <si>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</si>
  <si>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</si>
  <si>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</si>
  <si>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</si>
  <si>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</si>
  <si>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</si>
  <si>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</si>
  <si>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</si>
  <si>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</si>
  <si>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</si>
  <si>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</si>
  <si>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</si>
  <si>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</si>
  <si>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</si>
  <si>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</si>
  <si>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</si>
  <si>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</si>
  <si>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</si>
  <si>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</si>
  <si>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</si>
  <si>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</si>
  <si>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</si>
  <si>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</si>
  <si>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</si>
  <si>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</si>
  <si>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</si>
  <si>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</si>
  <si>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</si>
  <si>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</si>
  <si>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</si>
  <si>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</si>
  <si>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</si>
  <si>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</si>
  <si>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</si>
  <si>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</si>
  <si>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</si>
  <si>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</si>
  <si>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</si>
  <si>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</si>
  <si>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</si>
  <si>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</si>
  <si>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</si>
  <si>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</si>
  <si>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</si>
  <si>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</si>
  <si>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</si>
  <si>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</si>
  <si>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</si>
  <si>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</si>
  <si>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</si>
  <si>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</si>
  <si>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</si>
  <si>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</si>
  <si>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</si>
  <si>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</si>
  <si>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</si>
  <si>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</si>
  <si>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</si>
  <si>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</si>
  <si>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</si>
  <si>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</si>
  <si>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</si>
  <si>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</si>
  <si>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</si>
  <si>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</si>
  <si>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</si>
  <si>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</si>
  <si>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</si>
  <si>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</si>
  <si>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</si>
  <si>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</si>
  <si>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</si>
  <si>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</si>
  <si>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</si>
  <si>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</si>
  <si>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</si>
  <si>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</si>
  <si>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</si>
  <si>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</si>
  <si>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</si>
  <si>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</si>
  <si>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</si>
  <si>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</si>
  <si>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</si>
  <si>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</si>
  <si>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</si>
  <si>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</si>
  <si>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</si>
  <si>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</si>
  <si>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</si>
  <si>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</si>
  <si>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</si>
  <si>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</si>
  <si>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</si>
  <si>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</si>
  <si>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</si>
  <si>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</si>
  <si>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</si>
  <si>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</si>
  <si>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</si>
  <si>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</si>
  <si>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</si>
  <si>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</si>
  <si>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</si>
  <si>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</si>
  <si>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</si>
  <si>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</si>
  <si>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</si>
  <si>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</si>
  <si>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</si>
  <si>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</si>
  <si>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</si>
  <si>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</si>
  <si>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</si>
  <si>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</si>
  <si>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</si>
  <si>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</si>
  <si>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</si>
  <si>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</si>
  <si>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</si>
  <si>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</si>
  <si>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</si>
  <si>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</si>
  <si>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</si>
  <si>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</si>
  <si>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</si>
  <si>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</si>
  <si>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</si>
  <si>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</si>
  <si>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</si>
  <si>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</si>
  <si>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</si>
  <si>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</si>
  <si>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</si>
  <si>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</si>
  <si>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</si>
  <si>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</si>
  <si>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</si>
  <si>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</si>
  <si>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</si>
  <si>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</si>
  <si>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</si>
  <si>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</si>
  <si>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</si>
  <si>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</si>
  <si>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</si>
  <si>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</si>
  <si>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</si>
  <si>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</si>
  <si>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</si>
  <si>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</si>
  <si>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</si>
  <si>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</si>
  <si>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</si>
  <si>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</si>
  <si>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</si>
  <si>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</si>
  <si>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</si>
  <si>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</si>
  <si>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</si>
  <si>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</si>
  <si>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</si>
  <si>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</si>
  <si>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</si>
  <si>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</si>
  <si>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</si>
  <si>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</si>
  <si>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</si>
  <si>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</si>
  <si>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</si>
  <si>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</si>
  <si>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</si>
  <si>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</si>
  <si>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</si>
  <si>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</si>
  <si>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</si>
  <si>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</si>
  <si>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</si>
  <si>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</si>
  <si>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</si>
  <si>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</si>
  <si>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</si>
  <si>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</si>
  <si>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</si>
  <si>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</si>
  <si>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</si>
  <si>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</si>
  <si>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</si>
  <si>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</si>
  <si>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</si>
  <si>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</si>
  <si>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</si>
  <si>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</si>
  <si>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</si>
  <si>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</si>
  <si>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</si>
  <si>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</si>
  <si>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</si>
  <si>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</si>
  <si>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</si>
  <si>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</si>
  <si>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</si>
  <si>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</si>
  <si>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</si>
  <si>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</si>
  <si>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</si>
  <si>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</si>
  <si>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</si>
  <si>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</si>
  <si>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</si>
  <si>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</si>
  <si>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</si>
  <si>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</si>
  <si>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</si>
  <si>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</si>
  <si>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</si>
  <si>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</si>
  <si>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</si>
  <si>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</si>
  <si>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</si>
  <si>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</si>
  <si>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</si>
  <si>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</si>
  <si>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</si>
  <si>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</si>
  <si>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</si>
  <si>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</si>
  <si>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</si>
  <si>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</si>
  <si>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</si>
  <si>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</si>
  <si>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</si>
  <si>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</si>
  <si>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</si>
  <si>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</si>
  <si>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</si>
  <si>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</si>
  <si>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</si>
  <si>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</si>
  <si>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</si>
  <si>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</si>
  <si>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</si>
  <si>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</si>
  <si>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</si>
  <si>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</si>
  <si>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</si>
  <si>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</si>
  <si>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</si>
  <si>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</si>
  <si>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</si>
  <si>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</si>
  <si>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</si>
  <si>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</si>
  <si>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</si>
  <si>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</si>
  <si>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</si>
  <si>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</si>
  <si>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</si>
  <si>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</si>
  <si>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</si>
  <si>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</si>
  <si>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</si>
  <si>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</si>
  <si>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</si>
  <si>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</si>
  <si>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</si>
  <si>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</si>
  <si>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</si>
  <si>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</si>
  <si>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</si>
  <si>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</si>
  <si>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</si>
  <si>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</si>
  <si>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</si>
  <si>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</si>
  <si>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</si>
  <si>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</si>
  <si>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</si>
  <si>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</si>
  <si>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</si>
  <si>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</si>
  <si>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</si>
  <si>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</si>
  <si>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</si>
  <si>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</si>
  <si>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</si>
  <si>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</si>
  <si>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</si>
  <si>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</si>
  <si>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</si>
  <si>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</si>
  <si>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</si>
  <si>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</si>
  <si>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</si>
  <si>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</si>
  <si>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</si>
  <si>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</si>
  <si>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</si>
  <si>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</si>
  <si>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</si>
  <si>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</si>
  <si>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</si>
  <si>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</si>
  <si>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</si>
  <si>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</si>
  <si>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</si>
  <si>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</si>
  <si>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</si>
  <si>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</si>
  <si>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</si>
  <si>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</si>
  <si>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</si>
  <si>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</si>
  <si>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</si>
  <si>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</si>
  <si>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</si>
  <si>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</si>
  <si>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</si>
  <si>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</si>
  <si>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</si>
  <si>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</si>
  <si>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</si>
  <si>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</si>
  <si>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</si>
  <si>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</si>
  <si>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</si>
  <si>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</si>
  <si>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</si>
  <si>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</si>
  <si>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</si>
  <si>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</si>
  <si>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</si>
  <si>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</si>
  <si>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</si>
  <si>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</si>
  <si>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</si>
  <si>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</si>
  <si>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</si>
  <si>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</si>
  <si>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</si>
  <si>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</si>
  <si>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</si>
  <si>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</si>
  <si>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</si>
  <si>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</si>
  <si>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</si>
  <si>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</si>
  <si>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</si>
  <si>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</si>
  <si>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</si>
  <si>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</si>
  <si>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</si>
  <si>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</si>
  <si>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</si>
  <si>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</si>
  <si>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</si>
  <si>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</si>
  <si>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</si>
  <si>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</si>
  <si>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</si>
  <si>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</si>
  <si>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</si>
  <si>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</si>
  <si>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</si>
  <si>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</si>
  <si>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</si>
  <si>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</si>
  <si>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</si>
  <si>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</si>
  <si>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</si>
  <si>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</si>
  <si>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</si>
  <si>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</si>
  <si>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</si>
  <si>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</si>
  <si>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</si>
  <si>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</si>
  <si>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</si>
  <si>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</si>
  <si>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</si>
  <si>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</si>
  <si>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</si>
  <si>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</si>
  <si>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</si>
  <si>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</si>
  <si>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</si>
  <si>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</si>
  <si>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</si>
  <si>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</si>
  <si>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</si>
  <si>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</si>
  <si>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</si>
  <si>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</si>
  <si>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</si>
  <si>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</si>
  <si>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</si>
  <si>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</si>
  <si>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</si>
  <si>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</si>
  <si>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</si>
  <si>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</si>
  <si>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</si>
  <si>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</si>
  <si>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</si>
  <si>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</si>
  <si>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</si>
  <si>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</si>
  <si>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</si>
  <si>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</si>
  <si>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</si>
  <si>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</si>
  <si>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</si>
  <si>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</si>
  <si>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</si>
  <si>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</si>
  <si>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</si>
  <si>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</si>
  <si>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</si>
  <si>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</si>
  <si>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</si>
  <si>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</si>
  <si>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</si>
  <si>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</si>
  <si>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</si>
  <si>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</si>
  <si>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</si>
  <si>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</si>
  <si>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</si>
  <si>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</si>
  <si>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</si>
  <si>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</si>
  <si>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</si>
  <si>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</si>
  <si>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</si>
  <si>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</si>
  <si>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</si>
  <si>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</si>
  <si>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</si>
  <si>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</si>
  <si>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</si>
  <si>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</si>
  <si>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</si>
  <si>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</si>
  <si>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</si>
  <si>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</si>
  <si>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</si>
  <si>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</si>
  <si>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</si>
  <si>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</si>
  <si>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</si>
  <si>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</si>
  <si>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</si>
  <si>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</si>
  <si>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</si>
  <si>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</si>
  <si>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</si>
  <si>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</si>
  <si>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</si>
  <si>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</si>
  <si>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</si>
  <si>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</si>
  <si>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</si>
  <si>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</si>
  <si>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</si>
  <si>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</si>
  <si>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</si>
  <si>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</si>
  <si>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</si>
  <si>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</si>
  <si>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</si>
  <si>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</si>
  <si>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</si>
  <si>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</si>
  <si>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</si>
  <si>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</si>
  <si>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</si>
  <si>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</si>
  <si>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</si>
  <si>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</si>
  <si>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</si>
  <si>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</si>
  <si>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</si>
  <si>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</si>
  <si>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</si>
  <si>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</si>
  <si>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</si>
  <si>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</si>
  <si>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</si>
  <si>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</si>
  <si>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</si>
  <si>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</si>
  <si>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</si>
  <si>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</si>
  <si>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</si>
  <si>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</si>
  <si>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</si>
  <si>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</si>
  <si>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</si>
  <si>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</si>
  <si>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</si>
  <si>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</si>
  <si>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</si>
  <si>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</si>
  <si>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</si>
  <si>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</si>
  <si>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</si>
  <si>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</si>
  <si>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</si>
  <si>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</si>
  <si>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</si>
  <si>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</si>
  <si>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</si>
  <si>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</si>
  <si>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</si>
  <si>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</si>
  <si>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</si>
  <si>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</si>
  <si>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</si>
  <si>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</si>
  <si>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</si>
  <si>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</si>
  <si>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</si>
  <si>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</si>
  <si>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</si>
  <si>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</si>
  <si>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</si>
  <si>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</si>
  <si>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</si>
  <si>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</si>
  <si>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</si>
  <si>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</si>
  <si>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</si>
  <si>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</si>
  <si>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</si>
  <si>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</si>
  <si>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</si>
  <si>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</si>
  <si>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</si>
  <si>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</si>
  <si>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</si>
  <si>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</si>
  <si>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</si>
  <si>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</si>
  <si>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</si>
  <si>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</si>
  <si>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</si>
  <si>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</si>
  <si>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</si>
  <si>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</si>
  <si>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</si>
  <si>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</si>
  <si>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</si>
  <si>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</si>
  <si>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</si>
  <si>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</si>
  <si>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</si>
  <si>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</si>
  <si>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</si>
  <si>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</si>
  <si>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</si>
  <si>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</si>
  <si>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</si>
  <si>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</si>
  <si>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</si>
  <si>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</si>
  <si>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</si>
  <si>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</si>
  <si>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</si>
  <si>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</si>
  <si>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</si>
  <si>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</si>
  <si>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</si>
  <si>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</si>
  <si>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</si>
  <si>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</si>
  <si>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</si>
  <si>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</si>
  <si>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</si>
  <si>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</si>
  <si>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</si>
  <si>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</si>
  <si>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</si>
  <si>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</si>
  <si>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</si>
  <si>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</si>
  <si>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</si>
  <si>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</si>
  <si>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</si>
  <si>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</si>
  <si>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</si>
  <si>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</si>
  <si>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</si>
  <si>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</si>
  <si>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</si>
  <si>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</si>
  <si>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</si>
  <si>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</si>
  <si>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</si>
  <si>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</si>
  <si>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</si>
  <si>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</si>
  <si>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</si>
  <si>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</si>
  <si>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</si>
  <si>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</si>
  <si>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</si>
  <si>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</si>
  <si>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</si>
  <si>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</si>
  <si>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</si>
  <si>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</si>
  <si>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</si>
  <si>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</si>
  <si>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</si>
  <si>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</si>
  <si>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</si>
  <si>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</si>
  <si>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</si>
  <si>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</si>
  <si>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</si>
  <si>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</si>
  <si>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</si>
  <si>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</si>
  <si>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</si>
  <si>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</si>
  <si>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</si>
  <si>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</si>
  <si>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</si>
  <si>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</si>
  <si>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</si>
  <si>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</si>
  <si>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</si>
  <si>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</si>
  <si>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</si>
  <si>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</si>
  <si>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</si>
  <si>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</si>
  <si>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</si>
  <si>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</si>
  <si>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</si>
  <si>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</si>
  <si>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</si>
  <si>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</si>
  <si>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</si>
  <si>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</si>
  <si>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</si>
  <si>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</si>
  <si>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</si>
  <si>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</si>
  <si>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</si>
  <si>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</si>
  <si>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</si>
  <si>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</si>
  <si>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</si>
  <si>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</si>
  <si>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</si>
  <si>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</si>
  <si>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</si>
  <si>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</si>
  <si>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</si>
  <si>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</si>
  <si>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</si>
  <si>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</si>
  <si>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</si>
  <si>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</si>
  <si>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</si>
  <si>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</si>
  <si>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</si>
  <si>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</si>
  <si>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</si>
  <si>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</si>
  <si>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</si>
  <si>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</si>
  <si>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</si>
  <si>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</si>
  <si>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</si>
  <si>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</si>
  <si>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</si>
  <si>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</si>
  <si>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</si>
  <si>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</si>
  <si>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</si>
  <si>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</si>
  <si>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</si>
  <si>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</si>
  <si>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</si>
  <si>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</si>
  <si>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</si>
  <si>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</si>
  <si>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</si>
  <si>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</si>
  <si>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</si>
  <si>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</si>
  <si>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</si>
  <si>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</si>
  <si>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</si>
  <si>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</si>
  <si>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</si>
  <si>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</si>
  <si>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</si>
  <si>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</si>
  <si>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</si>
  <si>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</si>
  <si>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</si>
  <si>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</si>
  <si>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</si>
  <si>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</si>
  <si>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</si>
  <si>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</si>
  <si>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</si>
  <si>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</si>
  <si>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</si>
  <si>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</si>
  <si>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</si>
  <si>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</si>
  <si>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</si>
  <si>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</si>
  <si>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</si>
  <si>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</si>
  <si>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</si>
  <si>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</si>
  <si>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</si>
  <si>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</si>
  <si>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</si>
  <si>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</si>
  <si>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</si>
  <si>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</si>
  <si>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</si>
  <si>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</si>
  <si>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</si>
  <si>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</si>
  <si>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</si>
  <si>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</si>
  <si>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</si>
  <si>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</si>
  <si>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</si>
  <si>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</si>
  <si>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</si>
  <si>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</si>
  <si>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</si>
  <si>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</si>
  <si>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</si>
  <si>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</si>
  <si>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</si>
  <si>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</si>
  <si>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</si>
  <si>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</si>
  <si>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</si>
  <si>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</si>
  <si>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</si>
  <si>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</si>
  <si>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</si>
  <si>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</si>
  <si>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</si>
  <si>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</si>
  <si>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</si>
  <si>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</si>
  <si>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</si>
  <si>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</si>
  <si>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</si>
  <si>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</si>
  <si>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</si>
  <si>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</si>
  <si>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</si>
  <si>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</si>
  <si>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</si>
  <si>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</si>
  <si>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</si>
  <si>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</si>
  <si>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</si>
  <si>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</si>
  <si>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</si>
  <si>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</si>
  <si>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</si>
  <si>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</si>
  <si>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</si>
  <si>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</si>
  <si>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</si>
  <si>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</si>
  <si>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</si>
  <si>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</si>
  <si>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</si>
  <si>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</si>
  <si>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</si>
  <si>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</si>
  <si>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</si>
  <si>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</si>
  <si>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</si>
  <si>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</si>
  <si>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</si>
  <si>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</si>
  <si>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</si>
  <si>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</si>
  <si>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</si>
  <si>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</si>
  <si>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</si>
  <si>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</si>
  <si>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</si>
  <si>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</si>
  <si>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</si>
  <si>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</si>
  <si>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</si>
  <si>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</si>
  <si>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</si>
  <si>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</si>
  <si>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</si>
  <si>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</si>
  <si>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</si>
  <si>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</si>
  <si>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</si>
  <si>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</si>
  <si>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</si>
  <si>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</si>
  <si>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</si>
  <si>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</si>
  <si>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</si>
  <si>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</si>
  <si>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</si>
  <si>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</si>
  <si>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</si>
  <si>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</si>
  <si>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</si>
  <si>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</si>
  <si>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</si>
  <si>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</si>
  <si>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</si>
  <si>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</si>
  <si>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</si>
  <si>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</si>
  <si>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</si>
  <si>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</si>
  <si>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</si>
  <si>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</si>
  <si>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</si>
  <si>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</si>
  <si>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</si>
  <si>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</si>
  <si>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</si>
  <si>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</si>
  <si>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</si>
  <si>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</si>
  <si>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</si>
  <si>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</si>
  <si>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</si>
  <si>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</si>
  <si>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</si>
  <si>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</si>
  <si>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</si>
  <si>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</si>
  <si>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</si>
  <si>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</si>
  <si>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</si>
  <si>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</si>
  <si>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</si>
  <si>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</si>
  <si>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</si>
  <si>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</si>
  <si>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</si>
  <si>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</si>
  <si>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</si>
  <si>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</si>
  <si>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</si>
  <si>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</si>
  <si>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</si>
  <si>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</si>
  <si>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</si>
  <si>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</si>
  <si>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</si>
  <si>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</si>
  <si>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</si>
  <si>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</si>
  <si>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</si>
  <si>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</si>
  <si>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</si>
  <si>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</si>
  <si>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</si>
  <si>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</si>
  <si>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</si>
  <si>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</si>
  <si>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</si>
  <si>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</si>
  <si>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</si>
  <si>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</si>
  <si>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</si>
  <si>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</si>
  <si>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</si>
  <si>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</si>
  <si>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</si>
  <si>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</si>
  <si>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</si>
  <si>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</si>
  <si>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</si>
  <si>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</si>
  <si>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</si>
  <si>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</si>
  <si>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</si>
  <si>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</si>
  <si>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</si>
  <si>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</si>
  <si>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</si>
  <si>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</si>
  <si>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</si>
  <si>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</si>
  <si>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</si>
  <si>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</si>
  <si>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</si>
  <si>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</si>
  <si>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</si>
  <si>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</si>
  <si>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</si>
  <si>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</si>
  <si>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</si>
  <si>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</si>
  <si>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</si>
  <si>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</si>
  <si>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</si>
  <si>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</si>
  <si>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</si>
  <si>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</si>
  <si>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</si>
  <si>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</si>
  <si>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</si>
  <si>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</si>
  <si>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</si>
  <si>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</si>
  <si>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</si>
  <si>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</si>
  <si>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</si>
  <si>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</si>
  <si>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</si>
  <si>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</si>
  <si>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</si>
  <si>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</si>
  <si>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</si>
  <si>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</si>
  <si>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</si>
  <si>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</si>
  <si>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</si>
  <si>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</si>
  <si>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</si>
  <si>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</si>
  <si>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</si>
  <si>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</si>
  <si>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</si>
  <si>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</si>
  <si>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</si>
  <si>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</si>
  <si>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</si>
  <si>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</si>
  <si>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</si>
  <si>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</si>
  <si>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</si>
  <si>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</si>
  <si>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</si>
  <si>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</si>
  <si>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</si>
  <si>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</si>
  <si>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</si>
  <si>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</si>
  <si>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</si>
  <si>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</si>
  <si>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</si>
  <si>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</si>
  <si>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</si>
  <si>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</si>
  <si>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</si>
  <si>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</si>
  <si>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</si>
  <si>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</si>
  <si>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</si>
  <si>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</si>
  <si>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</si>
  <si>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</si>
  <si>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</si>
  <si>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</si>
  <si>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</si>
  <si>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</si>
  <si>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</si>
  <si>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</si>
  <si>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</si>
  <si>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</si>
  <si>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</si>
  <si>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</si>
  <si>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</si>
  <si>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</si>
  <si>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</si>
  <si>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</si>
  <si>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</si>
  <si>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</si>
  <si>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</si>
  <si>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</si>
  <si>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</si>
  <si>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</si>
  <si>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</si>
  <si>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</si>
  <si>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</si>
  <si>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</si>
  <si>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</si>
  <si>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</si>
  <si>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</si>
  <si>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</si>
  <si>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</si>
  <si>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</si>
  <si>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</si>
  <si>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</si>
  <si>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</si>
  <si>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</si>
  <si>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</si>
  <si>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</si>
  <si>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</si>
  <si>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</si>
  <si>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</si>
  <si>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</si>
  <si>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</si>
  <si>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</si>
  <si>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</si>
  <si>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</si>
  <si>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</si>
  <si>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</si>
  <si>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</si>
  <si>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</si>
  <si>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</si>
  <si>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</si>
  <si>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</si>
  <si>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</si>
  <si>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</si>
  <si>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</si>
  <si>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</si>
  <si>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</si>
  <si>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</si>
  <si>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</si>
  <si>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</si>
  <si>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</si>
  <si>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</si>
  <si>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</si>
  <si>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</si>
  <si>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</si>
  <si>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</si>
  <si>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</si>
  <si>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</si>
  <si>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</si>
  <si>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</si>
  <si>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</si>
  <si>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</si>
  <si>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</si>
  <si>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</si>
  <si>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</si>
  <si>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</si>
  <si>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</si>
  <si>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</si>
  <si>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</si>
  <si>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</si>
  <si>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</si>
  <si>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</si>
  <si>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</si>
  <si>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</si>
  <si>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</si>
  <si>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</si>
  <si>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</si>
  <si>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</si>
  <si>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</si>
  <si>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</si>
  <si>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</si>
  <si>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</si>
  <si>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</si>
  <si>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</si>
  <si>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</si>
  <si>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</si>
  <si>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</si>
  <si>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</si>
  <si>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</si>
  <si>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</si>
  <si>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</si>
  <si>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</si>
  <si>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</si>
  <si>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</si>
  <si>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</si>
  <si>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</si>
  <si>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</si>
  <si>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</si>
  <si>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</si>
  <si>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</si>
  <si>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</si>
  <si>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</si>
  <si>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</si>
  <si>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</si>
  <si>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</si>
  <si>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</si>
  <si>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</si>
  <si>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</si>
  <si>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</si>
  <si>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</si>
  <si>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</si>
  <si>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</si>
  <si>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</si>
  <si>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</si>
  <si>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</si>
  <si>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</si>
  <si>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</si>
  <si>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</si>
  <si>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</si>
  <si>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</si>
  <si>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</si>
  <si>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</si>
  <si>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</si>
  <si>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</si>
  <si>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</si>
  <si>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</si>
  <si>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</si>
  <si>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</si>
  <si>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</si>
  <si>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</si>
  <si>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</si>
  <si>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</si>
  <si>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</si>
  <si>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</si>
  <si>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</si>
  <si>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</si>
  <si>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</si>
  <si>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</si>
  <si>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</si>
  <si>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</si>
  <si>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</si>
  <si>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</si>
  <si>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</si>
  <si>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</si>
  <si>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</si>
  <si>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</si>
  <si>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</si>
  <si>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</si>
  <si>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</si>
  <si>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</si>
  <si>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</si>
  <si>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</si>
  <si>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</si>
  <si>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</si>
  <si>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</si>
  <si>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</si>
  <si>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</si>
  <si>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</si>
  <si>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</si>
  <si>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</si>
  <si>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</si>
  <si>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</si>
  <si>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</si>
  <si>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</si>
  <si>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</si>
  <si>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</si>
  <si>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</si>
  <si>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</si>
  <si>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</si>
  <si>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</si>
  <si>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</si>
  <si>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</si>
  <si>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</si>
  <si>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</si>
  <si>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</si>
  <si>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</si>
  <si>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</si>
  <si>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</si>
  <si>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</si>
  <si>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</si>
  <si>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</si>
  <si>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</si>
  <si>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</si>
  <si>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</si>
  <si>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</si>
  <si>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</si>
  <si>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</si>
  <si>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</si>
  <si>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</si>
  <si>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</si>
  <si>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</si>
  <si>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</si>
  <si>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</si>
  <si>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</si>
  <si>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</si>
  <si>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</si>
  <si>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</si>
  <si>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</si>
  <si>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</si>
  <si>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</si>
  <si>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</si>
  <si>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</si>
  <si>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</si>
  <si>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</si>
  <si>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</si>
  <si>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</si>
  <si>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</si>
  <si>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</si>
  <si>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</si>
  <si>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</si>
  <si>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</si>
  <si>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</si>
  <si>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</si>
  <si>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</si>
  <si>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</si>
  <si>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</si>
  <si>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</si>
  <si>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</si>
  <si>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</si>
  <si>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</si>
  <si>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</si>
  <si>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</si>
  <si>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</si>
  <si>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</si>
  <si>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</si>
  <si>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</si>
  <si>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</si>
  <si>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</si>
  <si>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</si>
  <si>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</si>
  <si>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</si>
  <si>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</si>
  <si>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</si>
  <si>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</si>
  <si>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</si>
  <si>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</si>
  <si>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</si>
  <si>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</si>
  <si>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</si>
  <si>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</si>
  <si>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</si>
  <si>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</si>
  <si>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</si>
  <si>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</si>
  <si>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</si>
  <si>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</si>
  <si>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</si>
  <si>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</si>
  <si>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</si>
  <si>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</si>
  <si>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</si>
  <si>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</si>
  <si>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</si>
  <si>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</si>
  <si>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</si>
  <si>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</si>
  <si>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</si>
  <si>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</si>
  <si>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</si>
  <si>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</si>
  <si>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</si>
  <si>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</si>
  <si>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</si>
  <si>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</si>
  <si>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</si>
  <si>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</si>
  <si>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</si>
  <si>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</si>
  <si>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</si>
  <si>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</si>
  <si>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</si>
  <si>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</si>
  <si>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</si>
  <si>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</si>
  <si>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</si>
  <si>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</si>
  <si>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</si>
  <si>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</si>
  <si>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</si>
  <si>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</si>
  <si>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</si>
  <si>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</si>
  <si>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</si>
  <si>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</si>
  <si>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</si>
  <si>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</si>
  <si>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</si>
  <si>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</si>
  <si>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</si>
  <si>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</si>
  <si>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</si>
  <si>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</si>
  <si>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</si>
  <si>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</si>
  <si>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</si>
  <si>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</si>
  <si>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</si>
  <si>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</si>
  <si>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</si>
  <si>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</si>
  <si>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</si>
  <si>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</si>
  <si>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</si>
  <si>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</si>
  <si>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</si>
  <si>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</si>
  <si>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</si>
  <si>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</si>
  <si>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</si>
  <si>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</si>
  <si>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</si>
  <si>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</si>
  <si>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</si>
  <si>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</si>
  <si>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</si>
  <si>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</si>
  <si>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</si>
  <si>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</si>
  <si>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</si>
  <si>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</si>
  <si>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</si>
  <si>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</si>
  <si>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</si>
  <si>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</si>
  <si>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</si>
  <si>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</si>
  <si>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</si>
  <si>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</si>
  <si>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</si>
  <si>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</si>
  <si>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</si>
  <si>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</si>
  <si>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</si>
  <si>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</si>
  <si>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</si>
  <si>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</si>
  <si>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</si>
  <si>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</si>
  <si>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</si>
  <si>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</si>
  <si>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</si>
  <si>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</si>
  <si>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</si>
  <si>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</si>
  <si>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</si>
  <si>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</si>
  <si>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</si>
  <si>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</si>
  <si>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</si>
  <si>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</si>
  <si>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</si>
  <si>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</si>
  <si>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</si>
  <si>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</si>
  <si>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</si>
  <si>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</si>
  <si>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</si>
  <si>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</si>
  <si>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</si>
  <si>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</si>
  <si>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</si>
  <si>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</si>
  <si>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</si>
  <si>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</si>
  <si>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</si>
  <si>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</si>
  <si>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</si>
  <si>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</si>
  <si>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</si>
  <si>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</si>
  <si>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</si>
  <si>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</si>
  <si>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</si>
  <si>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</si>
  <si>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</si>
  <si>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</si>
  <si>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</si>
  <si>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</si>
  <si>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</si>
  <si>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</si>
  <si>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</si>
  <si>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</si>
  <si>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</si>
  <si>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</si>
  <si>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</si>
  <si>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</si>
  <si>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</si>
  <si>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</si>
  <si>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</si>
  <si>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</si>
  <si>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</si>
  <si>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</si>
  <si>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</si>
  <si>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</si>
  <si>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</si>
  <si>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</si>
  <si>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</si>
  <si>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</si>
  <si>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</si>
  <si>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</si>
  <si>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</si>
  <si>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</si>
  <si>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</si>
  <si>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</si>
  <si>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</si>
  <si>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</si>
  <si>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</si>
  <si>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</si>
  <si>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</si>
  <si>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</si>
  <si>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</si>
  <si>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</si>
  <si>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</si>
  <si>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</si>
  <si>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</si>
  <si>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</si>
  <si>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</si>
  <si>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</si>
  <si>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</si>
  <si>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</si>
  <si>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</si>
  <si>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</si>
  <si>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</si>
  <si>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</si>
  <si>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</si>
  <si>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</si>
  <si>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</si>
  <si>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</si>
  <si>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</si>
  <si>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</si>
  <si>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</si>
  <si>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</si>
  <si>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</si>
  <si>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</si>
  <si>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</si>
  <si>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</si>
  <si>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</si>
  <si>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</si>
  <si>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</si>
  <si>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</si>
  <si>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</si>
  <si>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</si>
  <si>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</si>
  <si>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</si>
  <si>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</si>
  <si>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</si>
  <si>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</si>
  <si>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</si>
  <si>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</si>
  <si>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</si>
  <si>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</si>
  <si>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</si>
  <si>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</si>
  <si>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</si>
  <si>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</si>
  <si>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</si>
  <si>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</si>
  <si>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</si>
  <si>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</si>
  <si>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</si>
  <si>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</si>
  <si>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</si>
  <si>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</si>
  <si>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</si>
  <si>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</si>
  <si>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</si>
  <si>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</si>
  <si>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</si>
  <si>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</si>
  <si>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</si>
  <si>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</si>
  <si>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</si>
  <si>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</si>
  <si>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</si>
  <si>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</si>
  <si>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</si>
  <si>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</si>
  <si>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</si>
  <si>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</si>
  <si>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</si>
  <si>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</si>
  <si>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</si>
  <si>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</si>
  <si>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</si>
  <si>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</si>
  <si>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</si>
  <si>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</si>
  <si>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</si>
  <si>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</si>
  <si>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</si>
  <si>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</si>
  <si>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</si>
  <si>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</si>
  <si>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</si>
  <si>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</si>
  <si>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</si>
  <si>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</si>
  <si>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</si>
  <si>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</si>
  <si>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</si>
  <si>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</si>
  <si>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</si>
  <si>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</si>
  <si>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</si>
  <si>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</si>
  <si>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</si>
  <si>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</si>
  <si>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</si>
  <si>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</si>
  <si>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</si>
  <si>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</si>
  <si>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</si>
  <si>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</si>
  <si>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</si>
  <si>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</si>
  <si>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</si>
  <si>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</si>
  <si>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</si>
  <si>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</si>
  <si>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</si>
  <si>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</si>
  <si>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</si>
  <si>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</si>
  <si>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</si>
  <si>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</si>
  <si>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</si>
  <si>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</si>
  <si>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</si>
  <si>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</si>
  <si>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</si>
  <si>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</si>
  <si>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</si>
  <si>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</si>
  <si>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</si>
  <si>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</si>
  <si>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</si>
  <si>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</si>
  <si>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</si>
  <si>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</si>
  <si>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</si>
  <si>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</si>
  <si>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</si>
  <si>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</si>
  <si>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</si>
  <si>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</si>
  <si>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</si>
  <si>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</si>
  <si>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</si>
  <si>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</si>
  <si>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</si>
  <si>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</si>
  <si>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</si>
  <si>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</si>
  <si>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</si>
  <si>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</si>
  <si>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</si>
  <si>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</si>
  <si>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</si>
  <si>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</si>
  <si>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</si>
  <si>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</si>
  <si>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</si>
  <si>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</si>
  <si>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</si>
  <si>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</si>
  <si>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</si>
  <si>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</si>
  <si>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</si>
  <si>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</si>
  <si>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</si>
  <si>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</si>
  <si>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</si>
  <si>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</si>
  <si>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</si>
  <si>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</si>
  <si>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</si>
  <si>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</si>
  <si>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</si>
  <si>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</si>
  <si>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</si>
  <si>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</si>
  <si>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</si>
  <si>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</si>
  <si>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</si>
  <si>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</si>
  <si>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</si>
  <si>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</si>
  <si>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</si>
  <si>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</si>
  <si>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</si>
  <si>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</si>
  <si>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</si>
  <si>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</si>
  <si>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</si>
  <si>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</si>
  <si>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</si>
  <si>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</si>
  <si>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</si>
  <si>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</si>
  <si>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</si>
  <si>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</si>
  <si>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</si>
  <si>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</si>
  <si>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</si>
  <si>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</si>
  <si>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</si>
  <si>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</si>
  <si>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</si>
  <si>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</si>
  <si>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</si>
  <si>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</si>
  <si>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</si>
  <si>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</si>
  <si>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</si>
  <si>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</si>
  <si>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</si>
  <si>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</si>
  <si>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</si>
  <si>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</si>
  <si>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</si>
  <si>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</si>
  <si>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</si>
  <si>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</si>
  <si>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</si>
  <si>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</si>
  <si>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</si>
  <si>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</si>
  <si>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</si>
  <si>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</si>
  <si>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</si>
  <si>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</si>
  <si>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</si>
  <si>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</si>
  <si>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</si>
  <si>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</si>
  <si>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</si>
  <si>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</si>
  <si>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</si>
  <si>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</si>
  <si>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</si>
  <si>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</si>
  <si>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</si>
  <si>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</si>
  <si>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</si>
  <si>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</si>
  <si>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</si>
  <si>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</si>
  <si>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</si>
  <si>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</si>
  <si>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</si>
  <si>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</si>
  <si>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</si>
  <si>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</si>
  <si>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</si>
  <si>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</si>
  <si>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</si>
  <si>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</si>
  <si>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</si>
  <si>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</si>
  <si>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</si>
  <si>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</si>
  <si>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</si>
  <si>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</si>
  <si>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</si>
  <si>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</si>
  <si>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</si>
  <si>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</si>
  <si>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</si>
  <si>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</si>
  <si>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</si>
  <si>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</si>
  <si>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</si>
  <si>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</si>
  <si>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</si>
  <si>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</si>
  <si>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</si>
  <si>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</si>
  <si>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</si>
  <si>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</si>
  <si>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</si>
  <si>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</si>
  <si>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</si>
  <si>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</si>
  <si>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</si>
  <si>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</si>
  <si>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</si>
  <si>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</si>
  <si>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</si>
  <si>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</si>
  <si>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</si>
  <si>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</si>
  <si>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</si>
  <si>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</si>
  <si>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</si>
  <si>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</si>
  <si>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</si>
  <si>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</si>
  <si>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</si>
  <si>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</si>
  <si>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</si>
  <si>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</si>
  <si>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</si>
  <si>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</si>
  <si>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</si>
  <si>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</si>
  <si>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</si>
  <si>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</si>
  <si>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</si>
  <si>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</si>
  <si>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</si>
  <si>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</si>
  <si>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</si>
  <si>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</si>
  <si>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</si>
  <si>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</si>
  <si>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</si>
  <si>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</si>
  <si>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</si>
  <si>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</si>
  <si>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</si>
  <si>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</si>
  <si>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</si>
  <si>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</si>
  <si>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</si>
  <si>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</si>
  <si>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</si>
  <si>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</si>
  <si>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</si>
  <si>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</si>
  <si>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</si>
  <si>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</si>
  <si>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</si>
  <si>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</si>
  <si>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</si>
  <si>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</si>
  <si>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</si>
  <si>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</si>
  <si>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</si>
  <si>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</si>
  <si>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</si>
  <si>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</si>
  <si>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</si>
  <si>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</si>
  <si>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</si>
  <si>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</si>
  <si>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</si>
  <si>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</si>
  <si>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</si>
  <si>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</si>
  <si>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</si>
  <si>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</si>
  <si>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</si>
  <si>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</si>
  <si>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</si>
  <si>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</si>
  <si>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</si>
  <si>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</si>
  <si>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</si>
  <si>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</si>
  <si>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</si>
  <si>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</si>
  <si>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</si>
  <si>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</si>
  <si>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</si>
  <si>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</si>
  <si>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</si>
  <si>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</si>
  <si>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</si>
  <si>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</si>
  <si>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</si>
  <si>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</si>
  <si>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</si>
  <si>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</si>
  <si>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</si>
  <si>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</si>
  <si>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</si>
  <si>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</si>
  <si>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</si>
  <si>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</si>
  <si>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</si>
  <si>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</si>
  <si>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</si>
  <si>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</si>
  <si>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</si>
  <si>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</si>
  <si>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</si>
  <si>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</si>
  <si>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</si>
  <si>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</si>
  <si>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</si>
  <si>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</si>
  <si>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</si>
  <si>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</si>
  <si>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</si>
  <si>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</si>
  <si>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</si>
  <si>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</si>
  <si>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</si>
  <si>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</si>
  <si>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</si>
  <si>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</si>
  <si>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</si>
  <si>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</si>
  <si>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</si>
  <si>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</si>
  <si>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</si>
  <si>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</si>
  <si>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</si>
  <si>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</si>
  <si>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</si>
  <si>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</si>
  <si>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</si>
  <si>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</si>
  <si>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</si>
  <si>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</si>
  <si>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</si>
  <si>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</si>
  <si>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</si>
  <si>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</si>
  <si>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</si>
  <si>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</si>
  <si>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</si>
  <si>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</si>
  <si>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</si>
  <si>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</si>
  <si>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</si>
  <si>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</si>
  <si>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</si>
  <si>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</si>
  <si>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</si>
  <si>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</si>
  <si>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</si>
  <si>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</si>
  <si>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</si>
  <si>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</si>
  <si>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</si>
  <si>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</si>
  <si>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</si>
  <si>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</si>
  <si>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</si>
  <si>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</si>
  <si>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</si>
  <si>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</si>
  <si>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</si>
  <si>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</si>
  <si>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</si>
  <si>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</si>
  <si>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</si>
  <si>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</si>
  <si>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</si>
  <si>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</si>
  <si>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</si>
  <si>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</si>
  <si>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</si>
  <si>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</si>
  <si>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</si>
  <si>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</si>
  <si>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</si>
  <si>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</si>
  <si>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</si>
  <si>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</si>
  <si>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</si>
  <si>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</si>
  <si>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</si>
  <si>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</si>
  <si>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</si>
  <si>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</si>
  <si>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</si>
  <si>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</si>
  <si>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</si>
  <si>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</si>
  <si>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</si>
  <si>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</si>
  <si>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</si>
  <si>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</si>
  <si>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</si>
  <si>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</si>
  <si>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</si>
  <si>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</si>
  <si>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</si>
  <si>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</si>
  <si>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</si>
  <si>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</si>
  <si>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</si>
  <si>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</si>
  <si>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</si>
  <si>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</si>
  <si>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</si>
  <si>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</si>
  <si>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</si>
  <si>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</si>
  <si>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</si>
  <si>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</si>
  <si>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</si>
  <si>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</si>
  <si>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</si>
  <si>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</si>
  <si>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</si>
  <si>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</si>
  <si>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</si>
  <si>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</si>
  <si>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</si>
  <si>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</si>
  <si>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</si>
  <si>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</si>
  <si>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</si>
  <si>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</si>
  <si>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</si>
  <si>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</si>
  <si>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</si>
  <si>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</si>
  <si>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</si>
  <si>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</si>
  <si>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</si>
  <si>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</si>
  <si>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</si>
  <si>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</si>
  <si>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</si>
  <si>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</si>
  <si>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</si>
  <si>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</si>
  <si>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</si>
  <si>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</si>
  <si>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</si>
  <si>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</si>
  <si>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</si>
  <si>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</si>
  <si>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</si>
  <si>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</si>
  <si>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</si>
  <si>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</si>
  <si>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</si>
  <si>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</si>
  <si>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</si>
  <si>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</si>
  <si>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</si>
  <si>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</si>
  <si>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</si>
  <si>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</si>
  <si>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</si>
  <si>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</si>
  <si>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</si>
  <si>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</si>
  <si>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</si>
  <si>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</si>
  <si>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</si>
  <si>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</si>
  <si>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</si>
  <si>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</si>
  <si>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</si>
  <si>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</si>
  <si>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</si>
  <si>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</si>
  <si>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</si>
  <si>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</si>
  <si>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</si>
  <si>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</si>
  <si>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</si>
  <si>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</si>
  <si>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</si>
  <si>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</si>
  <si>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</si>
  <si>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</si>
  <si>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</si>
  <si>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</si>
  <si>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</si>
  <si>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</si>
  <si>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</si>
  <si>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</si>
  <si>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</si>
  <si>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</si>
  <si>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</si>
  <si>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</si>
  <si>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</si>
  <si>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</si>
  <si>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</si>
  <si>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</si>
  <si>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</si>
  <si>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</si>
  <si>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</si>
  <si>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</si>
  <si>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</si>
  <si>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</si>
  <si>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</si>
  <si>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</si>
  <si>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</si>
  <si>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</si>
  <si>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</si>
  <si>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</si>
  <si>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</si>
  <si>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</si>
  <si>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</si>
  <si>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</si>
  <si>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</si>
  <si>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</si>
  <si>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</si>
  <si>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</si>
  <si>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</si>
  <si>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</si>
  <si>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</si>
  <si>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</si>
  <si>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</si>
  <si>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</si>
  <si>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</si>
  <si>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</si>
  <si>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</si>
  <si>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</si>
  <si>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</si>
  <si>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</si>
  <si>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</si>
  <si>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</si>
  <si>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</si>
  <si>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</si>
  <si>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</si>
  <si>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</si>
  <si>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</si>
  <si>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</si>
  <si>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</si>
  <si>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</si>
  <si>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</si>
  <si>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</si>
  <si>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</si>
  <si>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</si>
  <si>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</si>
  <si>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</si>
  <si>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</si>
  <si>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</si>
  <si>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</si>
  <si>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</si>
  <si>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</si>
  <si>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</si>
  <si>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</si>
  <si>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</si>
  <si>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</si>
  <si>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</si>
  <si>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</si>
  <si>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</si>
  <si>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</si>
  <si>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</si>
  <si>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</si>
  <si>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</si>
  <si>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</si>
  <si>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</si>
  <si>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</si>
  <si>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</si>
  <si>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</si>
  <si>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</si>
  <si>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</si>
  <si>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</si>
  <si>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</si>
  <si>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</si>
  <si>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</si>
  <si>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</si>
  <si>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</si>
  <si>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</si>
  <si>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</si>
  <si>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</si>
  <si>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</si>
  <si>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</si>
  <si>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</si>
  <si>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</si>
  <si>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</si>
  <si>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</si>
  <si>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</si>
  <si>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</si>
  <si>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</si>
  <si>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</si>
  <si>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</si>
  <si>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</si>
  <si>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</si>
  <si>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</si>
  <si>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</si>
  <si>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</si>
  <si>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</si>
  <si>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</si>
  <si>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</si>
  <si>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</si>
  <si>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</si>
  <si>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</si>
  <si>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</si>
  <si>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</si>
  <si>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</si>
  <si>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</si>
  <si>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</si>
  <si>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</si>
  <si>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</si>
  <si>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</si>
  <si>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</si>
  <si>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</si>
  <si>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</si>
  <si>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</si>
  <si>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</si>
  <si>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</si>
  <si>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</si>
  <si>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</si>
  <si>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</si>
  <si>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</si>
  <si>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</si>
  <si>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</si>
  <si>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</si>
  <si>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</si>
  <si>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</si>
  <si>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</si>
  <si>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</si>
  <si>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</si>
  <si>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</si>
  <si>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</si>
  <si>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</si>
  <si>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</si>
  <si>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</si>
  <si>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</si>
  <si>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</si>
  <si>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</si>
  <si>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</si>
  <si>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</si>
  <si>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</si>
  <si>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</si>
  <si>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</si>
  <si>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</si>
  <si>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</si>
  <si>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</si>
  <si>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</si>
  <si>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</si>
  <si>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</si>
  <si>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</si>
  <si>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</si>
  <si>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</si>
  <si>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</si>
  <si>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</si>
  <si>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</si>
  <si>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</si>
  <si>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</si>
  <si>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</si>
  <si>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</si>
  <si>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</si>
  <si>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</si>
  <si>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</si>
  <si>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</si>
  <si>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</si>
  <si>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</si>
  <si>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</si>
  <si>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</si>
  <si>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</si>
  <si>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</si>
  <si>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</si>
  <si>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</si>
  <si>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</si>
  <si>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</si>
  <si>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</si>
  <si>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</si>
  <si>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</si>
  <si>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</si>
  <si>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</si>
  <si>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</si>
  <si>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</si>
  <si>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</si>
  <si>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</si>
  <si>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</si>
  <si>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</si>
  <si>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</si>
  <si>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</si>
  <si>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</si>
  <si>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</si>
  <si>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</si>
  <si>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</si>
  <si>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</si>
  <si>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</si>
  <si>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</si>
  <si>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</si>
  <si>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</si>
  <si>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</si>
  <si>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</si>
  <si>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</si>
  <si>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</si>
  <si>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</si>
  <si>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</si>
  <si>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</si>
  <si>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</si>
  <si>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</si>
  <si>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</si>
  <si>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</si>
  <si>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</si>
  <si>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</si>
  <si>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</si>
  <si>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</si>
  <si>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</si>
  <si>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</si>
  <si>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</si>
  <si>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</si>
  <si>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</si>
  <si>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</si>
  <si>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</si>
  <si>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</si>
  <si>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</si>
  <si>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</si>
  <si>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</si>
  <si>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</si>
  <si>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</si>
  <si>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</si>
  <si>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</si>
  <si>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</si>
  <si>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</si>
  <si>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</si>
  <si>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</si>
  <si>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</si>
  <si>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</si>
  <si>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</si>
  <si>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</si>
  <si>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</si>
  <si>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</si>
  <si>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</si>
  <si>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</si>
  <si>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</si>
  <si>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</si>
  <si>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</si>
  <si>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</si>
  <si>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</si>
  <si>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</si>
  <si>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</si>
  <si>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</si>
  <si>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</si>
  <si>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</si>
  <si>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</si>
  <si>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</si>
  <si>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</si>
  <si>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</si>
  <si>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</si>
  <si>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</si>
  <si>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</si>
  <si>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</si>
  <si>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</si>
  <si>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</si>
  <si>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</si>
  <si>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</si>
  <si>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</si>
  <si>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</si>
  <si>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</si>
  <si>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</si>
  <si>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</si>
  <si>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</si>
  <si>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</si>
  <si>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</si>
  <si>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</si>
  <si>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</si>
  <si>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</si>
  <si>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</si>
  <si>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</si>
  <si>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</si>
  <si>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</si>
  <si>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</si>
  <si>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</si>
  <si>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</si>
  <si>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</si>
  <si>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</si>
  <si>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</si>
  <si>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</si>
  <si>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</si>
  <si>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</si>
  <si>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</si>
  <si>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</si>
  <si>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</si>
  <si>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</si>
  <si>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</si>
  <si>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</si>
  <si>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</si>
  <si>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</si>
  <si>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</si>
  <si>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</si>
  <si>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</si>
  <si>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</si>
  <si>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</si>
  <si>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</si>
  <si>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</si>
  <si>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</si>
  <si>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</si>
  <si>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</si>
  <si>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</si>
  <si>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</si>
  <si>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</si>
  <si>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</si>
  <si>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</si>
  <si>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</si>
  <si>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</si>
  <si>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</si>
  <si>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</si>
  <si>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</si>
  <si>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</si>
  <si>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</si>
  <si>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</si>
  <si>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</si>
  <si>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</si>
  <si>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</si>
  <si>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</si>
  <si>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</si>
  <si>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</si>
  <si>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</si>
  <si>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</si>
  <si>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</si>
  <si>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</si>
  <si>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</si>
  <si>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</si>
  <si>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</si>
  <si>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</si>
  <si>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</si>
  <si>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</si>
  <si>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</si>
  <si>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</si>
  <si>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</si>
  <si>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</si>
  <si>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</si>
  <si>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</si>
  <si>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</si>
  <si>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</si>
  <si>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</si>
  <si>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</si>
  <si>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</si>
  <si>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</si>
  <si>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</si>
  <si>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</si>
  <si>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</si>
  <si>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</si>
  <si>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</si>
  <si>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</si>
  <si>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</si>
  <si>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</si>
  <si>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</si>
  <si>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</si>
  <si>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</si>
  <si>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</si>
  <si>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</si>
  <si>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</si>
  <si>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</si>
  <si>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</si>
  <si>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</si>
  <si>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</si>
  <si>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</si>
  <si>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</si>
  <si>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</si>
  <si>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</si>
  <si>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</si>
  <si>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</si>
  <si>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</si>
  <si>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</si>
  <si>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</si>
  <si>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</si>
  <si>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</si>
  <si>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</si>
  <si>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</si>
  <si>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</si>
  <si>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</si>
  <si>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</si>
  <si>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</si>
  <si>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</si>
  <si>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</si>
  <si>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</si>
  <si>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</si>
  <si>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</si>
  <si>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</si>
  <si>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</si>
  <si>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</si>
  <si>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</si>
  <si>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</si>
  <si>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</si>
  <si>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</si>
  <si>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</si>
  <si>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</si>
  <si>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</si>
  <si>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</si>
  <si>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</si>
  <si>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</si>
  <si>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</si>
  <si>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</si>
  <si>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</si>
  <si>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</si>
  <si>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</si>
  <si>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</si>
  <si>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</si>
  <si>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</si>
  <si>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</si>
  <si>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</si>
  <si>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</si>
  <si>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</si>
  <si>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</si>
  <si>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</si>
  <si>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</si>
  <si>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</si>
  <si>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</si>
  <si>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</si>
  <si>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</si>
  <si>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</si>
  <si>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</si>
  <si>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</si>
  <si>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</si>
  <si>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</si>
  <si>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</si>
  <si>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</si>
  <si>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</si>
  <si>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</si>
  <si>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</si>
  <si>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</si>
  <si>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</si>
  <si>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</si>
  <si>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</si>
  <si>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</si>
  <si>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</si>
  <si>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</si>
  <si>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</si>
  <si>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</si>
  <si>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</si>
  <si>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</si>
  <si>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</si>
  <si>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</si>
  <si>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</si>
  <si>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</si>
  <si>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</si>
  <si>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</si>
  <si>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</si>
  <si>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</si>
  <si>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</si>
  <si>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</si>
  <si>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</si>
  <si>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</si>
  <si>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</si>
  <si>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</si>
  <si>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</si>
  <si>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</si>
  <si>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</si>
  <si>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</si>
  <si>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</si>
  <si>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</si>
  <si>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</si>
  <si>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</si>
  <si>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</si>
  <si>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</si>
  <si>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</si>
  <si>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</si>
  <si>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</si>
  <si>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</si>
  <si>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</si>
  <si>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</si>
  <si>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</si>
  <si>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</si>
  <si>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</si>
  <si>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</si>
  <si>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</si>
  <si>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</si>
  <si>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</si>
  <si>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</si>
  <si>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</si>
  <si>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</si>
  <si>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</si>
  <si>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</si>
  <si>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</si>
  <si>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</si>
  <si>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</si>
  <si>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</si>
  <si>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</si>
  <si>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</si>
  <si>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</si>
  <si>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</si>
  <si>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</si>
  <si>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</si>
  <si>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</si>
  <si>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</si>
  <si>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</si>
  <si>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</si>
  <si>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</si>
  <si>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</si>
  <si>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</si>
  <si>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</si>
  <si>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</si>
  <si>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</si>
  <si>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</si>
  <si>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</si>
  <si>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</si>
  <si>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</si>
  <si>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</si>
  <si>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</si>
  <si>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</si>
  <si>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</si>
  <si>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</si>
  <si>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</si>
  <si>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</si>
  <si>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</si>
  <si>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</si>
  <si>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</si>
  <si>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</si>
  <si>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</si>
  <si>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</si>
  <si>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</si>
  <si>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</si>
  <si>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</si>
  <si>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</si>
  <si>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</si>
  <si>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</si>
  <si>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</si>
  <si>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</si>
  <si>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</si>
  <si>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</si>
  <si>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</si>
  <si>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</si>
  <si>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</si>
  <si>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</si>
  <si>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</si>
  <si>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</si>
  <si>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</si>
  <si>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</si>
  <si>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</si>
  <si>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</si>
  <si>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</si>
  <si>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</si>
  <si>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</si>
  <si>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</si>
  <si>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</si>
  <si>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</si>
  <si>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</si>
  <si>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</si>
  <si>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</si>
  <si>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</si>
  <si>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</si>
  <si>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</si>
  <si>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</si>
  <si>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</si>
  <si>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</si>
  <si>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</si>
  <si>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</si>
  <si>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</si>
  <si>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</si>
  <si>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</si>
  <si>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</si>
  <si>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</si>
  <si>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</si>
  <si>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</si>
  <si>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</si>
  <si>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</si>
  <si>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</si>
  <si>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</si>
  <si>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</si>
  <si>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</si>
  <si>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</si>
  <si>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</si>
  <si>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</si>
  <si>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</si>
  <si>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</si>
  <si>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</si>
  <si>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</si>
  <si>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</si>
  <si>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</si>
  <si>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</si>
  <si>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</si>
  <si>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</si>
  <si>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</si>
  <si>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</si>
  <si>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</si>
  <si>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</si>
  <si>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</si>
  <si>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</si>
  <si>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</si>
  <si>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</si>
  <si>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</si>
  <si>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</si>
  <si>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</si>
  <si>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</si>
  <si>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</si>
  <si>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</si>
  <si>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</si>
  <si>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</si>
  <si>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</si>
  <si>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</si>
  <si>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</si>
  <si>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</si>
  <si>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</si>
  <si>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</si>
  <si>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</si>
  <si>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</si>
  <si>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</si>
  <si>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</si>
  <si>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</si>
  <si>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</si>
  <si>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</si>
  <si>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</si>
  <si>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</si>
  <si>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</si>
  <si>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</si>
  <si>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</si>
  <si>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</si>
  <si>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</si>
  <si>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</si>
  <si>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</si>
  <si>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</si>
  <si>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</si>
  <si>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</si>
  <si>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</si>
  <si>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</si>
  <si>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</si>
  <si>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</si>
  <si>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</si>
  <si>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</si>
  <si>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</si>
  <si>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</si>
  <si>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</si>
  <si>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</si>
  <si>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</si>
  <si>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</si>
  <si>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</si>
  <si>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</si>
  <si>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</si>
  <si>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</si>
  <si>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</si>
  <si>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</si>
  <si>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</si>
  <si>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</si>
  <si>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</si>
  <si>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</si>
  <si>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</si>
  <si>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</si>
  <si>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</si>
  <si>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</si>
  <si>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</si>
  <si>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</si>
  <si>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</si>
  <si>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</si>
  <si>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</si>
  <si>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</si>
  <si>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</si>
  <si>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</si>
  <si>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</si>
  <si>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</si>
  <si>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</si>
  <si>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</si>
  <si>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</si>
  <si>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</si>
  <si>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</si>
  <si>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</si>
  <si>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</si>
  <si>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</si>
  <si>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</si>
  <si>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</si>
  <si>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</si>
  <si>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</si>
  <si>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</si>
  <si>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</si>
  <si>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</si>
  <si>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</si>
  <si>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</si>
  <si>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</si>
  <si>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</si>
  <si>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</si>
  <si>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</si>
  <si>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</si>
  <si>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</si>
  <si>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</si>
  <si>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</si>
  <si>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</si>
  <si>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</si>
  <si>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</si>
  <si>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</si>
  <si>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</si>
  <si>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</si>
  <si>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</si>
  <si>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</si>
  <si>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</si>
  <si>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</si>
  <si>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</si>
  <si>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</si>
  <si>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</si>
  <si>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</si>
  <si>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</si>
  <si>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</si>
  <si>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</si>
  <si>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</si>
  <si>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</si>
  <si>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</si>
  <si>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</si>
  <si>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</si>
  <si>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</si>
  <si>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</si>
  <si>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</si>
  <si>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</si>
  <si>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</si>
  <si>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</si>
  <si>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</si>
  <si>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</si>
  <si>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</si>
  <si>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</si>
  <si>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</si>
  <si>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</si>
  <si>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</si>
  <si>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</si>
  <si>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</si>
  <si>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</si>
  <si>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</si>
  <si>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</si>
  <si>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</si>
  <si>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</si>
  <si>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</si>
  <si>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</si>
  <si>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</si>
  <si>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</si>
  <si>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</si>
  <si>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</si>
  <si>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</si>
  <si>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</si>
  <si>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</si>
  <si>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</si>
  <si>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</si>
  <si>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</si>
  <si>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</si>
  <si>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</si>
  <si>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</si>
  <si>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</si>
  <si>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</si>
  <si>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</si>
  <si>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</si>
  <si>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</si>
  <si>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</si>
  <si>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</si>
  <si>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</si>
  <si>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</si>
  <si>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</si>
  <si>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</si>
  <si>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</si>
  <si>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</si>
  <si>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</si>
  <si>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</si>
  <si>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</si>
  <si>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</si>
  <si>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</si>
  <si>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</si>
  <si>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</si>
  <si>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</si>
  <si>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</si>
  <si>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</si>
  <si>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</si>
  <si>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</si>
  <si>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</si>
  <si>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</si>
  <si>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</si>
  <si>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</si>
  <si>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</si>
  <si>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</si>
  <si>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</si>
  <si>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</si>
  <si>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</si>
  <si>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</si>
  <si>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</si>
  <si>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</si>
  <si>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</si>
  <si>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</si>
  <si>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</si>
  <si>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</si>
  <si>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</si>
  <si>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</si>
  <si>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</si>
  <si>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</si>
  <si>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</si>
  <si>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</si>
  <si>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</si>
  <si>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</si>
  <si>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</si>
  <si>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</si>
  <si>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</si>
  <si>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</si>
  <si>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</si>
  <si>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</si>
  <si>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</si>
  <si>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</si>
  <si>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</si>
  <si>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</si>
  <si>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</si>
  <si>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</si>
  <si>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</si>
  <si>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</si>
  <si>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</si>
  <si>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</si>
  <si>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</si>
  <si>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</si>
  <si>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</si>
  <si>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</si>
  <si>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</si>
  <si>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</si>
  <si>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</si>
  <si>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</si>
  <si>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</si>
  <si>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</si>
  <si>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</si>
  <si>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</si>
  <si>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</si>
  <si>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</si>
  <si>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</si>
  <si>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</si>
  <si>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</si>
  <si>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</si>
  <si>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</si>
  <si>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</si>
  <si>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</si>
  <si>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</si>
  <si>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</si>
  <si>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</si>
  <si>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</si>
  <si>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</si>
  <si>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</si>
  <si>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</si>
  <si>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</si>
  <si>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</si>
  <si>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</si>
  <si>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</si>
  <si>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</si>
  <si>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</si>
  <si>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</si>
  <si>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</si>
  <si>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</si>
  <si>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</si>
  <si>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</si>
  <si>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</si>
  <si>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</si>
  <si>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</si>
  <si>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</si>
  <si>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</si>
  <si>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</si>
  <si>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</si>
  <si>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</si>
  <si>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</si>
  <si>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</si>
  <si>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</si>
  <si>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</si>
  <si>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</si>
  <si>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</si>
  <si>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</si>
  <si>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</si>
  <si>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</si>
  <si>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</si>
  <si>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</si>
  <si>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</si>
  <si>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</si>
  <si>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</si>
  <si>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</si>
  <si>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</si>
  <si>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</si>
  <si>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</si>
  <si>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</si>
  <si>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</si>
  <si>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</si>
  <si>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</si>
  <si>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</si>
  <si>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</si>
  <si>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</si>
  <si>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</si>
  <si>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</si>
  <si>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</si>
  <si>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</si>
  <si>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</si>
  <si>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</si>
  <si>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</si>
  <si>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</si>
  <si>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</si>
  <si>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</si>
  <si>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</si>
  <si>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</si>
  <si>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</si>
  <si>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</si>
  <si>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</si>
  <si>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</si>
  <si>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</si>
  <si>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</si>
  <si>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</si>
  <si>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</si>
  <si>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</si>
  <si>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</si>
  <si>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</si>
  <si>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</si>
  <si>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</si>
  <si>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</si>
  <si>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</si>
  <si>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</si>
  <si>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</si>
  <si>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</si>
  <si>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</si>
  <si>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</si>
  <si>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</si>
  <si>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</si>
  <si>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</si>
  <si>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</si>
  <si>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</si>
  <si>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</si>
  <si>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</si>
  <si>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</si>
  <si>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</si>
  <si>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</si>
  <si>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</si>
  <si>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</si>
  <si>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</si>
  <si>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</si>
  <si>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</si>
  <si>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</si>
  <si>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</si>
  <si>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</si>
  <si>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</si>
  <si>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</si>
  <si>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</si>
  <si>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</si>
  <si>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</si>
  <si>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</si>
  <si>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</si>
  <si>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</si>
  <si>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</si>
  <si>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</si>
  <si>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</si>
  <si>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</si>
  <si>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</si>
  <si>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</si>
  <si>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</si>
  <si>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</si>
  <si>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</si>
  <si>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</si>
  <si>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</si>
  <si>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</si>
  <si>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</si>
  <si>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</si>
  <si>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</si>
  <si>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</si>
  <si>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</si>
  <si>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</si>
  <si>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</si>
  <si>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</si>
  <si>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</si>
  <si>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</si>
  <si>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</si>
  <si>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</si>
  <si>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</si>
  <si>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</si>
  <si>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</si>
  <si>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</si>
  <si>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</si>
  <si>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</si>
  <si>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</si>
  <si>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</si>
  <si>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</si>
  <si>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</si>
  <si>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</si>
  <si>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</si>
  <si>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</si>
  <si>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</si>
  <si>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</si>
  <si>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</si>
  <si>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</si>
  <si>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</si>
  <si>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</si>
  <si>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</si>
  <si>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</si>
  <si>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</si>
  <si>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</si>
  <si>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</si>
  <si>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</si>
  <si>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</si>
  <si>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</si>
  <si>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</si>
  <si>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</si>
  <si>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</si>
  <si>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</si>
  <si>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</si>
  <si>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</si>
  <si>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</si>
  <si>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</si>
  <si>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</si>
  <si>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</si>
  <si>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</si>
  <si>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</si>
  <si>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</si>
  <si>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</si>
  <si>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</si>
  <si>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</si>
  <si>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</si>
  <si>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</si>
  <si>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</si>
  <si>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</si>
  <si>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</si>
  <si>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</si>
  <si>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</si>
  <si>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</si>
  <si>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</si>
  <si>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</si>
  <si>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</si>
  <si>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</si>
  <si>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</si>
  <si>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</si>
  <si>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</si>
  <si>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</si>
  <si>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</si>
  <si>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</si>
  <si>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</si>
  <si>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</si>
  <si>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</si>
  <si>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</si>
  <si>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</si>
  <si>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</si>
  <si>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</si>
  <si>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</si>
  <si>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</si>
  <si>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</si>
  <si>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</si>
  <si>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</si>
  <si>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</si>
  <si>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</si>
  <si>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</si>
  <si>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</si>
  <si>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</si>
  <si>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</si>
  <si>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</si>
  <si>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</si>
  <si>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</si>
  <si>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</si>
  <si>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</si>
  <si>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</si>
  <si>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</si>
  <si>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</si>
  <si>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</si>
  <si>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</si>
  <si>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</si>
  <si>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</si>
  <si>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</si>
  <si>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</si>
  <si>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</si>
  <si>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</si>
  <si>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</si>
  <si>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</si>
  <si>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</si>
  <si>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</si>
  <si>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</si>
  <si>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</si>
  <si>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</si>
  <si>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</si>
  <si>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</si>
  <si>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</si>
  <si>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</si>
  <si>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</si>
  <si>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</si>
  <si>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</si>
  <si>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</si>
  <si>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</si>
  <si>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</si>
  <si>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</si>
  <si>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</si>
  <si>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</si>
  <si>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</si>
  <si>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</si>
  <si>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</si>
  <si>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</si>
  <si>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</si>
  <si>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</si>
  <si>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</si>
  <si>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</si>
  <si>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</si>
  <si>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</si>
  <si>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</si>
  <si>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</si>
  <si>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</si>
  <si>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</si>
  <si>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</si>
  <si>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</si>
  <si>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</si>
  <si>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</si>
  <si>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</si>
  <si>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</si>
  <si>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</si>
  <si>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</si>
  <si>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</si>
  <si>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</si>
  <si>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</si>
  <si>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</si>
  <si>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</si>
  <si>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</si>
  <si>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</si>
  <si>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</si>
  <si>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</si>
  <si>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</si>
  <si>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</si>
  <si>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</si>
  <si>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</si>
  <si>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</si>
  <si>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</si>
  <si>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</si>
  <si>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</si>
  <si>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</si>
  <si>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</si>
  <si>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</si>
  <si>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</si>
  <si>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</si>
  <si>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</si>
  <si>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</si>
  <si>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</si>
  <si>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</si>
  <si>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</si>
  <si>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</si>
  <si>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</si>
  <si>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</si>
  <si>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</si>
  <si>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</si>
  <si>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</si>
  <si>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</si>
  <si>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</si>
  <si>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</si>
  <si>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</si>
  <si>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</si>
  <si>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</si>
  <si>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</si>
  <si>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</si>
  <si>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</si>
  <si>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</si>
  <si>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</si>
  <si>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</si>
  <si>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</si>
  <si>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</si>
  <si>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</si>
  <si>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</si>
  <si>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</si>
  <si>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</si>
  <si>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</si>
  <si>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</si>
  <si>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</si>
  <si>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</si>
  <si>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</si>
  <si>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</si>
  <si>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</si>
  <si>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</si>
  <si>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</si>
  <si>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</si>
  <si>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</si>
  <si>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</si>
  <si>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</si>
  <si>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</si>
  <si>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</si>
  <si>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</si>
  <si>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</si>
  <si>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</si>
  <si>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</si>
  <si>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</si>
  <si>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</si>
  <si>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</si>
  <si>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</si>
  <si>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</si>
  <si>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</si>
  <si>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</si>
  <si>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</si>
  <si>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</si>
  <si>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</si>
  <si>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</si>
  <si>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</si>
  <si>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</si>
  <si>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</si>
  <si>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</si>
  <si>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</si>
  <si>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</si>
  <si>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</si>
  <si>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</si>
  <si>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</si>
  <si>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</si>
  <si>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</si>
  <si>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</si>
  <si>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</si>
  <si>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</si>
  <si>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</si>
  <si>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</si>
  <si>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</si>
  <si>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</si>
  <si>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</si>
  <si>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</si>
  <si>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</si>
  <si>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</si>
  <si>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</si>
  <si>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</si>
  <si>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</si>
  <si>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</si>
  <si>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</si>
  <si>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</si>
  <si>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</si>
  <si>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</si>
  <si>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</si>
  <si>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</si>
  <si>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</si>
  <si>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</si>
  <si>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</si>
  <si>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</si>
  <si>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</si>
  <si>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</si>
  <si>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</si>
  <si>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</si>
  <si>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</si>
  <si>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</si>
  <si>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</si>
  <si>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</si>
  <si>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</si>
  <si>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</si>
  <si>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</si>
  <si>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</si>
  <si>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</si>
  <si>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</si>
  <si>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</si>
  <si>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</si>
  <si>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</si>
  <si>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</si>
  <si>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</si>
  <si>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</si>
  <si>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</si>
  <si>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</si>
  <si>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</si>
  <si>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</si>
  <si>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</si>
  <si>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</si>
  <si>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</si>
  <si>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</si>
  <si>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</si>
  <si>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</si>
  <si>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</si>
  <si>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</si>
  <si>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</si>
  <si>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</si>
  <si>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</si>
  <si>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</si>
  <si>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</si>
  <si>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</si>
  <si>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</si>
  <si>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</si>
  <si>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</si>
  <si>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</si>
  <si>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</si>
  <si>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</si>
  <si>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</si>
  <si>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</si>
  <si>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</si>
  <si>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</si>
  <si>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</si>
  <si>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</si>
  <si>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</si>
  <si>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</si>
  <si>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</si>
  <si>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</si>
  <si>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</si>
  <si>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</si>
  <si>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</si>
  <si>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</si>
  <si>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</si>
  <si>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</si>
  <si>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</si>
  <si>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</si>
  <si>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</si>
  <si>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</si>
  <si>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</si>
  <si>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</si>
  <si>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</si>
  <si>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</si>
  <si>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</si>
  <si>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</si>
  <si>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</si>
  <si>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</si>
  <si>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</si>
  <si>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</si>
  <si>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</si>
  <si>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</si>
  <si>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</si>
  <si>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</si>
  <si>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</si>
  <si>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</si>
  <si>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</si>
  <si>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</si>
  <si>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</si>
  <si>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</si>
  <si>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</si>
  <si>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</si>
  <si>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</si>
  <si>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</si>
  <si>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</si>
  <si>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</si>
  <si>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</si>
  <si>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</si>
  <si>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</si>
  <si>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</si>
  <si>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</si>
  <si>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</si>
  <si>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</si>
  <si>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</si>
  <si>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</si>
  <si>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</si>
  <si>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</si>
  <si>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</si>
  <si>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</si>
  <si>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</si>
  <si>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</si>
  <si>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</si>
  <si>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</si>
  <si>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</si>
  <si>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</si>
  <si>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</si>
  <si>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</si>
  <si>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</si>
  <si>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</si>
  <si>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</si>
  <si>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</si>
  <si>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</si>
  <si>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</si>
  <si>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</si>
  <si>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</si>
  <si>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</si>
  <si>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</si>
  <si>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</si>
  <si>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</si>
  <si>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</si>
  <si>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</si>
  <si>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</si>
  <si>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</si>
  <si>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</si>
  <si>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</si>
  <si>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</si>
  <si>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</si>
  <si>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</si>
  <si>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</si>
  <si>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</si>
  <si>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</si>
  <si>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</si>
  <si>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</si>
  <si>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</si>
  <si>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</si>
  <si>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</si>
  <si>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</si>
  <si>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</si>
  <si>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</si>
  <si>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</si>
  <si>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</si>
  <si>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</si>
  <si>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</si>
  <si>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</si>
  <si>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</si>
  <si>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</si>
  <si>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</si>
  <si>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</si>
  <si>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</si>
  <si>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</si>
  <si>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</si>
  <si>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</si>
  <si>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</si>
  <si>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</si>
  <si>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</si>
  <si>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</si>
  <si>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</si>
  <si>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</si>
  <si>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</si>
  <si>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</si>
  <si>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</si>
  <si>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</si>
  <si>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</si>
  <si>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</si>
  <si>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</si>
  <si>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</si>
  <si>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</si>
  <si>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</si>
  <si>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</si>
  <si>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</si>
  <si>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</si>
  <si>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</si>
  <si>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</si>
  <si>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</si>
  <si>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</si>
  <si>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</si>
  <si>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</si>
  <si>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</si>
  <si>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</si>
  <si>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</si>
  <si>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</si>
  <si>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</si>
  <si>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</si>
  <si>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</si>
  <si>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</si>
  <si>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</si>
  <si>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</si>
  <si>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</si>
  <si>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</si>
  <si>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</si>
  <si>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</si>
  <si>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</si>
  <si>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</si>
  <si>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</si>
  <si>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</si>
  <si>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</si>
  <si>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</si>
  <si>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</si>
  <si>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</si>
  <si>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</si>
  <si>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</si>
  <si>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</si>
  <si>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</si>
  <si>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</si>
  <si>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</si>
  <si>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</si>
  <si>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</si>
  <si>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</si>
  <si>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</si>
  <si>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</si>
  <si>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</si>
  <si>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</si>
  <si>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</si>
  <si>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</si>
  <si>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</si>
  <si>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</si>
  <si>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</si>
  <si>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</si>
  <si>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</si>
  <si>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</si>
  <si>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</si>
  <si>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</si>
  <si>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</si>
  <si>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</si>
  <si>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</si>
  <si>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</si>
  <si>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</si>
  <si>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</si>
  <si>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</si>
  <si>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</si>
  <si>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</si>
  <si>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</si>
  <si>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</si>
  <si>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</si>
  <si>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</si>
  <si>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</si>
  <si>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</si>
  <si>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</si>
  <si>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</si>
  <si>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</si>
  <si>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</si>
  <si>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</si>
  <si>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</si>
  <si>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</si>
  <si>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</si>
  <si>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</si>
  <si>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</si>
  <si>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</si>
  <si>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</si>
  <si>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</si>
  <si>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</si>
  <si>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</si>
  <si>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</si>
  <si>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</si>
  <si>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</si>
  <si>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</si>
  <si>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</si>
  <si>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</si>
  <si>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</si>
  <si>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</si>
  <si>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</si>
  <si>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</si>
  <si>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</si>
  <si>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</si>
  <si>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</si>
  <si>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</si>
  <si>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</si>
  <si>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</si>
  <si>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</si>
  <si>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</si>
  <si>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</si>
  <si>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</si>
  <si>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</si>
  <si>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</si>
  <si>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</si>
  <si>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</si>
  <si>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</si>
  <si>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</si>
  <si>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</si>
  <si>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</si>
  <si>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</si>
  <si>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</si>
  <si>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</si>
  <si>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</si>
  <si>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</si>
  <si>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</si>
  <si>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</si>
  <si>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</si>
  <si>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</si>
  <si>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</si>
  <si>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</si>
  <si>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</si>
  <si>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</si>
  <si>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</si>
  <si>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</si>
  <si>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</si>
  <si>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</si>
  <si>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</si>
  <si>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</si>
  <si>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</si>
  <si>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</si>
  <si>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</si>
  <si>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</si>
  <si>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</si>
  <si>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</si>
  <si>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</si>
  <si>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</si>
  <si>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</si>
  <si>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</si>
  <si>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</si>
  <si>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</si>
  <si>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</si>
  <si>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</si>
  <si>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</si>
  <si>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</si>
  <si>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</si>
  <si>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</si>
  <si>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</si>
  <si>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</si>
  <si>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</si>
  <si>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</si>
  <si>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</si>
  <si>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</si>
  <si>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</si>
  <si>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</si>
  <si>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</si>
  <si>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</si>
  <si>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</si>
  <si>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</si>
  <si>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</si>
  <si>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</si>
  <si>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</si>
  <si>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</si>
  <si>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</si>
  <si>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</si>
  <si>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</si>
  <si>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</si>
  <si>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</si>
  <si>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</si>
  <si>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</si>
  <si>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</si>
  <si>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</si>
  <si>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</si>
  <si>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</si>
  <si>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</si>
  <si>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</si>
  <si>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</si>
  <si>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</si>
  <si>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</si>
  <si>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</si>
  <si>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</si>
  <si>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</si>
  <si>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</si>
  <si>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</si>
  <si>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</si>
  <si>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</si>
  <si>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</si>
  <si>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</si>
  <si>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</si>
  <si>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</si>
  <si>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</si>
  <si>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</si>
  <si>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</si>
  <si>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</si>
  <si>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</si>
  <si>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</si>
  <si>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</si>
  <si>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</si>
  <si>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</si>
  <si>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</si>
  <si>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</si>
  <si>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</si>
  <si>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</si>
  <si>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</si>
  <si>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</si>
  <si>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</si>
  <si>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</si>
  <si>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</si>
  <si>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</si>
  <si>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</si>
  <si>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</si>
  <si>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</si>
  <si>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</si>
  <si>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</si>
  <si>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</si>
  <si>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</si>
  <si>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</si>
  <si>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</si>
  <si>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</si>
  <si>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</si>
  <si>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</si>
  <si>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</si>
  <si>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</si>
  <si>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</si>
  <si>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</si>
  <si>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</si>
  <si>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</si>
  <si>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</si>
  <si>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</si>
  <si>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</si>
  <si>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</si>
  <si>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</si>
  <si>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</si>
  <si>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</si>
  <si>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</si>
  <si>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</si>
  <si>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</si>
  <si>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</si>
  <si>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</si>
  <si>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</si>
  <si>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</si>
  <si>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</si>
  <si>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</si>
  <si>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</si>
  <si>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</si>
  <si>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</si>
  <si>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</si>
  <si>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</si>
  <si>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</si>
  <si>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</si>
  <si>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</si>
  <si>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</si>
  <si>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</si>
  <si>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</si>
  <si>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</si>
  <si>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</si>
  <si>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</si>
  <si>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</si>
  <si>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</si>
  <si>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</si>
  <si>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</si>
  <si>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</si>
  <si>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</si>
  <si>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</si>
  <si>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</si>
  <si>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</si>
  <si>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</si>
  <si>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</si>
  <si>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</si>
  <si>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</si>
  <si>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</si>
  <si>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</si>
  <si>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</si>
  <si>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</si>
  <si>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</si>
  <si>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</si>
  <si>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</si>
  <si>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</si>
  <si>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</si>
  <si>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</si>
  <si>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</si>
  <si>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</si>
  <si>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</si>
  <si>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</si>
  <si>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</si>
  <si>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</si>
  <si>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</si>
  <si>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</si>
  <si>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</si>
  <si>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</si>
  <si>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</si>
  <si>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</si>
  <si>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</si>
  <si>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</si>
  <si>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</si>
  <si>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</si>
  <si>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</si>
  <si>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</si>
  <si>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</si>
  <si>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</si>
  <si>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</si>
  <si>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</si>
  <si>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</si>
  <si>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</si>
  <si>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</si>
  <si>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</si>
  <si>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</si>
  <si>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</si>
  <si>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</si>
  <si>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</si>
  <si>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</si>
  <si>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</si>
  <si>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</si>
  <si>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</si>
  <si>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</si>
  <si>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</si>
  <si>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</si>
  <si>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</si>
  <si>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</si>
  <si>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</si>
  <si>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</si>
  <si>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</si>
  <si>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</si>
  <si>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</si>
  <si>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</si>
  <si>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</si>
  <si>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</si>
  <si>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</si>
  <si>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</si>
  <si>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</si>
  <si>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</si>
  <si>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</si>
  <si>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</si>
  <si>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</si>
  <si>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</si>
  <si>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</si>
  <si>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</si>
  <si>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</si>
  <si>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</si>
  <si>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</si>
  <si>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</si>
  <si>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</si>
  <si>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</si>
  <si>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</si>
  <si>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</si>
  <si>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</si>
  <si>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</si>
  <si>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</si>
  <si>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</si>
  <si>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</si>
  <si>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</si>
  <si>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</si>
  <si>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</si>
  <si>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</si>
  <si>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</si>
  <si>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</si>
  <si>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</si>
  <si>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</si>
  <si>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</si>
  <si>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</si>
  <si>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</si>
  <si>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</si>
  <si>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</si>
  <si>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</si>
  <si>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</si>
  <si>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</si>
  <si>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</si>
  <si>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</si>
  <si>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</si>
  <si>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</si>
  <si>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</si>
  <si>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</si>
  <si>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</si>
  <si>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</si>
  <si>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</si>
  <si>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</si>
  <si>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</si>
  <si>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</si>
  <si>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</si>
  <si>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</si>
  <si>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</si>
  <si>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</si>
  <si>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</si>
  <si>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</si>
  <si>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</si>
  <si>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</si>
  <si>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</si>
  <si>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</si>
  <si>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</si>
  <si>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</si>
  <si>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</si>
  <si>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</si>
  <si>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</si>
  <si>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</si>
  <si>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</si>
  <si>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</si>
  <si>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</si>
  <si>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</si>
  <si>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</si>
  <si>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</si>
  <si>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</si>
  <si>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</si>
  <si>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</si>
  <si>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</si>
  <si>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</si>
  <si>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</si>
  <si>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</si>
  <si>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</si>
  <si>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</si>
  <si>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</si>
  <si>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</si>
  <si>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</si>
  <si>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</si>
  <si>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</si>
  <si>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</si>
  <si>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</si>
  <si>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</si>
  <si>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</si>
  <si>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</si>
  <si>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</si>
  <si>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</si>
  <si>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</si>
  <si>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</si>
  <si>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</si>
  <si>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</si>
  <si>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</si>
  <si>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</si>
  <si>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</si>
  <si>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</si>
  <si>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</si>
  <si>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</si>
  <si>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</si>
  <si>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</si>
  <si>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</si>
  <si>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</si>
  <si>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</si>
  <si>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</si>
  <si>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</si>
  <si>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</si>
  <si>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</si>
  <si>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</si>
  <si>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</si>
  <si>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</si>
  <si>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</si>
  <si>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</si>
  <si>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</si>
  <si>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</si>
  <si>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</si>
  <si>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</si>
  <si>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</si>
  <si>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</si>
  <si>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</si>
  <si>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</si>
  <si>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</si>
  <si>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</si>
  <si>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</si>
  <si>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</si>
  <si>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</si>
  <si>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</si>
  <si>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</si>
  <si>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</si>
  <si>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</si>
  <si>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</si>
  <si>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</si>
  <si>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</si>
  <si>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</si>
  <si>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</si>
  <si>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</si>
  <si>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</si>
  <si>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</si>
  <si>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</si>
  <si>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</si>
  <si>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</si>
  <si>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</si>
  <si>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</si>
  <si>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</si>
  <si>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</si>
  <si>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</si>
  <si>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</si>
  <si>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</si>
  <si>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</si>
  <si>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</si>
  <si>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</si>
  <si>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</si>
  <si>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</si>
  <si>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</si>
  <si>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</si>
  <si>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</si>
  <si>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</si>
  <si>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</si>
  <si>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</si>
  <si>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</si>
  <si>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</si>
  <si>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</si>
  <si>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</si>
  <si>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</si>
  <si>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</si>
  <si>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</si>
  <si>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</si>
  <si>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</si>
  <si>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</si>
  <si>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</si>
  <si>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</si>
  <si>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</si>
  <si>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</si>
  <si>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</si>
  <si>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</si>
  <si>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</si>
  <si>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</si>
  <si>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</si>
  <si>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</si>
  <si>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</si>
  <si>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</si>
  <si>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</si>
  <si>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</si>
  <si>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</si>
  <si>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</si>
  <si>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</si>
  <si>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</si>
  <si>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</si>
  <si>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</si>
  <si>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</si>
  <si>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</si>
  <si>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</si>
  <si>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</si>
  <si>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</si>
  <si>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</si>
  <si>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</si>
  <si>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</si>
  <si>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</si>
  <si>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</si>
  <si>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</si>
  <si>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</si>
  <si>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</si>
  <si>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</si>
  <si>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</si>
  <si>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</si>
  <si>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</si>
  <si>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</si>
  <si>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</si>
  <si>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</si>
  <si>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</si>
  <si>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</si>
  <si>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</si>
  <si>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</si>
  <si>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</si>
  <si>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</si>
  <si>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</si>
  <si>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</si>
  <si>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</si>
  <si>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</si>
  <si>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</si>
  <si>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</si>
  <si>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</si>
  <si>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</si>
  <si>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</si>
  <si>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</si>
  <si>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</si>
  <si>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</si>
  <si>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</si>
  <si>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</si>
  <si>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</si>
  <si>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</si>
  <si>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</si>
  <si>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</si>
  <si>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</si>
  <si>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</si>
  <si>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</si>
  <si>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</si>
  <si>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</si>
  <si>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</si>
  <si>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</si>
  <si>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</si>
  <si>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</si>
  <si>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</si>
  <si>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</si>
  <si>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</si>
  <si>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</si>
  <si>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</si>
  <si>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</si>
  <si>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</si>
  <si>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</si>
  <si>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</si>
  <si>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</si>
  <si>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</si>
  <si>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</si>
  <si>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</si>
  <si>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</si>
  <si>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</si>
  <si>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</si>
  <si>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</si>
  <si>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</si>
  <si>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</si>
  <si>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</si>
  <si>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</si>
  <si>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</si>
  <si>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</si>
  <si>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</si>
  <si>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</si>
  <si>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</si>
  <si>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</si>
  <si>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</si>
  <si>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</si>
  <si>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</si>
  <si>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</si>
  <si>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</si>
  <si>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</si>
  <si>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</si>
  <si>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</si>
  <si>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</si>
  <si>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</si>
  <si>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</si>
  <si>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</si>
  <si>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</si>
  <si>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</si>
  <si>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</si>
  <si>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</si>
  <si>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</si>
  <si>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</si>
  <si>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</si>
  <si>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</si>
  <si>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</si>
  <si>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</si>
  <si>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</si>
  <si>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</si>
  <si>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</si>
  <si>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</si>
  <si>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</si>
  <si>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</si>
  <si>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</si>
  <si>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</si>
  <si>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</si>
  <si>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</si>
  <si>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</si>
  <si>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</si>
  <si>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</si>
  <si>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</si>
  <si>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</si>
  <si>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</si>
  <si>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</si>
  <si>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</si>
  <si>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</si>
  <si>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</si>
  <si>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</si>
  <si>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</si>
  <si>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</si>
  <si>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</si>
  <si>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</si>
  <si>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</si>
  <si>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</si>
  <si>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</si>
  <si>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</si>
  <si>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</si>
  <si>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</si>
  <si>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</si>
  <si>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</si>
  <si>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</si>
  <si>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</si>
  <si>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</si>
  <si>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</si>
  <si>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</si>
  <si>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</si>
  <si>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</si>
  <si>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</si>
  <si>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</si>
  <si>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</si>
  <si>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</si>
  <si>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</si>
  <si>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</si>
  <si>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</si>
  <si>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</si>
  <si>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</si>
  <si>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</si>
  <si>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</si>
  <si>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</si>
  <si>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</si>
  <si>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</si>
  <si>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</si>
  <si>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</si>
  <si>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</si>
  <si>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</si>
  <si>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</si>
  <si>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</si>
  <si>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</si>
  <si>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</si>
  <si>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</si>
  <si>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</si>
  <si>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</si>
  <si>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</si>
  <si>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</si>
  <si>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</si>
  <si>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</si>
  <si>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</si>
  <si>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</si>
  <si>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</si>
  <si>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</si>
  <si>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</si>
  <si>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</si>
  <si>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</si>
  <si>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</si>
  <si>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</si>
  <si>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</si>
  <si>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</si>
  <si>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</si>
  <si>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</si>
  <si>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</si>
  <si>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</si>
  <si>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</si>
  <si>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</si>
  <si>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</si>
  <si>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</si>
  <si>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</si>
  <si>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</si>
  <si>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</si>
  <si>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</si>
  <si>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</si>
  <si>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</si>
  <si>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</si>
  <si>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</si>
  <si>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</si>
  <si>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</si>
  <si>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</si>
  <si>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</si>
  <si>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</si>
  <si>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</si>
  <si>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</si>
  <si>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</si>
  <si>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</si>
  <si>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</si>
  <si>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</si>
  <si>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</si>
  <si>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</si>
  <si>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</si>
  <si>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</si>
  <si>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</si>
  <si>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</si>
  <si>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</si>
  <si>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</si>
  <si>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</si>
  <si>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</si>
  <si>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</si>
  <si>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</si>
  <si>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</si>
  <si>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</si>
  <si>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</si>
  <si>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</si>
  <si>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</si>
  <si>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</si>
  <si>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</si>
  <si>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</si>
  <si>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</si>
  <si>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</si>
  <si>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</si>
  <si>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</si>
  <si>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</si>
  <si>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</si>
  <si>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</si>
  <si>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</si>
  <si>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</si>
  <si>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</si>
  <si>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</si>
  <si>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</si>
  <si>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</si>
  <si>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</si>
  <si>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</si>
  <si>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</si>
  <si>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</si>
  <si>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</si>
  <si>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</si>
  <si>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</si>
  <si>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</si>
  <si>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</si>
  <si>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</si>
  <si>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</si>
  <si>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</si>
  <si>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</si>
  <si>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</si>
  <si>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</si>
  <si>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</si>
  <si>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</si>
  <si>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</si>
  <si>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</si>
  <si>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</si>
  <si>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</si>
  <si>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</si>
  <si>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</si>
  <si>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</si>
  <si>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</si>
  <si>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</si>
  <si>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</si>
  <si>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</si>
  <si>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</si>
  <si>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</si>
  <si>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</si>
  <si>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</si>
  <si>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</si>
  <si>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</si>
  <si>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</si>
  <si>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</si>
  <si>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</si>
  <si>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</si>
  <si>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</si>
  <si>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</si>
  <si>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</si>
  <si>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</si>
  <si>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</si>
  <si>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</si>
  <si>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</si>
  <si>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</si>
  <si>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</si>
  <si>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</si>
  <si>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</si>
  <si>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</si>
  <si>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</si>
  <si>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</si>
  <si>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</si>
  <si>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</si>
  <si>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</si>
  <si>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</si>
  <si>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</si>
  <si>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</si>
  <si>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</si>
  <si>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</si>
  <si>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</si>
  <si>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</si>
  <si>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</si>
  <si>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</si>
  <si>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</si>
  <si>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</si>
  <si>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</si>
  <si>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</si>
  <si>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</si>
  <si>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</si>
  <si>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</si>
  <si>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</si>
  <si>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</si>
  <si>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</si>
  <si>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</si>
  <si>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</si>
  <si>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</si>
  <si>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</si>
  <si>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</si>
  <si>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</si>
  <si>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</si>
  <si>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</si>
  <si>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</si>
  <si>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</si>
  <si>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</si>
  <si>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</si>
  <si>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</si>
  <si>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</si>
  <si>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</si>
  <si>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</si>
  <si>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</si>
  <si>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</si>
  <si>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</si>
  <si>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</si>
  <si>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</si>
  <si>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</si>
  <si>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</si>
  <si>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</si>
  <si>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</si>
  <si>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</si>
  <si>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</si>
  <si>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</si>
  <si>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</si>
  <si>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</si>
  <si>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</si>
  <si>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</si>
  <si>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</si>
  <si>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</si>
  <si>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</si>
  <si>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</si>
  <si>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</si>
  <si>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</si>
  <si>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</si>
  <si>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</si>
  <si>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</si>
  <si>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</si>
  <si>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</si>
  <si>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</si>
  <si>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</si>
  <si>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</si>
  <si>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</si>
  <si>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</si>
  <si>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</si>
  <si>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</si>
  <si>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</si>
  <si>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</si>
  <si>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</si>
  <si>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</si>
  <si>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</si>
  <si>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</si>
  <si>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</si>
  <si>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</si>
  <si>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</si>
  <si>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</si>
  <si>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</si>
  <si>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</si>
  <si>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</si>
  <si>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</si>
  <si>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</si>
  <si>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</si>
  <si>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</si>
  <si>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</si>
  <si>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</si>
  <si>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</si>
  <si>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</si>
  <si>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</si>
  <si>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</si>
  <si>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</si>
  <si>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</si>
  <si>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</si>
  <si>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</si>
  <si>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</si>
  <si>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</si>
  <si>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</si>
  <si>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</si>
  <si>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</si>
  <si>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</si>
  <si>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</si>
  <si>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</si>
  <si>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</si>
  <si>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</si>
  <si>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</si>
  <si>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</si>
  <si>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</si>
  <si>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</si>
  <si>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</si>
  <si>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</si>
  <si>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</si>
  <si>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</si>
  <si>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</si>
  <si>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</si>
  <si>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</si>
  <si>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</si>
  <si>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</si>
  <si>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</si>
  <si>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</si>
  <si>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</si>
  <si>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</si>
  <si>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</si>
  <si>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</si>
  <si>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</si>
  <si>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</si>
  <si>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</si>
  <si>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</si>
  <si>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</si>
  <si>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</si>
  <si>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</si>
  <si>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</si>
  <si>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</si>
  <si>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</si>
  <si>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</si>
  <si>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</si>
  <si>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</si>
  <si>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</si>
  <si>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</si>
  <si>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</si>
  <si>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</si>
  <si>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</si>
  <si>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</si>
  <si>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</si>
  <si>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</si>
  <si>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</si>
  <si>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</si>
  <si>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</si>
  <si>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</si>
  <si>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</si>
  <si>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</si>
  <si>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</si>
  <si>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</si>
  <si>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</si>
  <si>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</si>
  <si>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</si>
  <si>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</si>
  <si>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</si>
  <si>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</si>
  <si>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</si>
  <si>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</si>
  <si>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</si>
  <si>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</si>
  <si>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</si>
  <si>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</si>
  <si>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</si>
  <si>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</si>
  <si>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</si>
  <si>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</si>
  <si>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</si>
  <si>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</si>
  <si>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</si>
  <si>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</si>
  <si>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</si>
  <si>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</si>
  <si>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</si>
  <si>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</si>
  <si>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</si>
  <si>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</si>
  <si>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</si>
  <si>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</si>
  <si>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</si>
  <si>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</si>
  <si>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</si>
  <si>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</si>
  <si>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</si>
  <si>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</si>
  <si>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</si>
  <si>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</si>
  <si>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</si>
  <si>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</si>
  <si>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</si>
  <si>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</si>
  <si>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</si>
  <si>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</si>
  <si>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</si>
  <si>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</si>
  <si>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</si>
  <si>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</si>
  <si>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</si>
  <si>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</si>
  <si>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</si>
  <si>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</si>
  <si>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</si>
  <si>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</si>
  <si>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</si>
  <si>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</si>
  <si>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</si>
  <si>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</si>
  <si>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</si>
  <si>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</si>
  <si>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</si>
  <si>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</si>
  <si>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</si>
  <si>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</si>
  <si>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</si>
  <si>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</si>
  <si>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</si>
  <si>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</si>
  <si>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</si>
  <si>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</si>
  <si>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</si>
  <si>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</si>
  <si>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</si>
  <si>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</si>
  <si>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</si>
  <si>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</si>
  <si>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</si>
  <si>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</si>
  <si>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</si>
  <si>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</si>
  <si>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</si>
  <si>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</si>
  <si>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</si>
  <si>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</si>
  <si>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</si>
  <si>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</si>
  <si>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</si>
  <si>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</si>
  <si>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</si>
  <si>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</si>
  <si>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</si>
  <si>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</si>
  <si>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</si>
  <si>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</si>
  <si>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</si>
  <si>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</si>
  <si>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</si>
  <si>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</si>
  <si>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</si>
  <si>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</si>
  <si>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</si>
  <si>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</si>
  <si>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</si>
  <si>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</si>
  <si>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</si>
  <si>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</si>
  <si>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</si>
  <si>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</si>
  <si>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</si>
  <si>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</si>
  <si>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</si>
  <si>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</si>
  <si>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</si>
  <si>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</si>
  <si>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</si>
  <si>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</si>
  <si>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</si>
  <si>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</si>
  <si>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</si>
  <si>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</si>
  <si>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</si>
  <si>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</si>
  <si>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</si>
  <si>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</si>
  <si>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</si>
  <si>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</si>
  <si>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</si>
  <si>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</si>
  <si>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</si>
  <si>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</si>
  <si>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</si>
  <si>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</si>
  <si>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</si>
  <si>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</si>
  <si>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</si>
  <si>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</si>
  <si>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</si>
  <si>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</si>
  <si>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</si>
  <si>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</si>
  <si>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</si>
  <si>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</si>
  <si>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</si>
  <si>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</si>
  <si>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</si>
  <si>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</si>
  <si>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</si>
  <si>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</si>
  <si>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</si>
  <si>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</si>
  <si>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</si>
  <si>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</si>
  <si>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</si>
  <si>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</si>
  <si>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</si>
  <si>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</si>
  <si>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</si>
  <si>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</si>
  <si>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</si>
  <si>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</si>
  <si>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</si>
  <si>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</si>
  <si>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</si>
  <si>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</si>
  <si>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</si>
  <si>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</si>
  <si>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</si>
  <si>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</si>
  <si>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</si>
  <si>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</si>
  <si>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</si>
  <si>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</si>
  <si>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</si>
  <si>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</si>
  <si>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</si>
  <si>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</si>
  <si>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</si>
  <si>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</si>
  <si>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</si>
  <si>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</si>
  <si>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</si>
  <si>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</si>
  <si>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</si>
  <si>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</si>
  <si>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</si>
  <si>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</si>
  <si>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</si>
  <si>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</si>
  <si>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</si>
  <si>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</si>
  <si>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</si>
  <si>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</si>
  <si>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</si>
  <si>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</si>
  <si>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</si>
  <si>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</si>
  <si>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</si>
  <si>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</si>
  <si>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</si>
  <si>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</si>
  <si>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</si>
  <si>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</si>
  <si>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</si>
  <si>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</si>
  <si>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</si>
  <si>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</si>
  <si>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</si>
  <si>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</si>
  <si>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</si>
  <si>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</si>
  <si>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</si>
  <si>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</si>
  <si>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</si>
  <si>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</si>
  <si>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</si>
  <si>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</si>
  <si>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</si>
  <si>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</si>
  <si>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</si>
  <si>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</si>
  <si>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</si>
  <si>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</si>
  <si>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</si>
  <si>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</si>
  <si>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</si>
  <si>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</si>
  <si>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</si>
  <si>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</si>
  <si>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</si>
  <si>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</si>
  <si>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</si>
  <si>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</si>
  <si>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</si>
  <si>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</si>
  <si>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</si>
  <si>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</si>
  <si>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</si>
  <si>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</si>
  <si>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</si>
  <si>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</si>
  <si>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</si>
  <si>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</si>
  <si>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</si>
  <si>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</si>
  <si>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</si>
  <si>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</si>
  <si>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</si>
  <si>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</si>
  <si>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</si>
  <si>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</si>
  <si>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</si>
  <si>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</si>
  <si>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</si>
  <si>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</si>
  <si>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</si>
  <si>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</si>
  <si>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</si>
  <si>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</si>
  <si>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</si>
  <si>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</si>
  <si>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</si>
  <si>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</si>
  <si>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</si>
  <si>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</si>
  <si>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</si>
  <si>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</si>
  <si>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</si>
  <si>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</si>
  <si>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</si>
  <si>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</si>
  <si>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</si>
  <si>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</si>
  <si>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</si>
  <si>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</si>
  <si>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</si>
  <si>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</si>
  <si>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</si>
  <si>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</si>
  <si>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</si>
  <si>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</si>
  <si>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</si>
  <si>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</si>
  <si>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</si>
  <si>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</si>
  <si>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</si>
  <si>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</si>
  <si>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</si>
  <si>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</si>
  <si>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</si>
  <si>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</si>
  <si>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</si>
  <si>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</si>
  <si>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</si>
  <si>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</si>
  <si>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</si>
  <si>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</si>
  <si>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</si>
  <si>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</si>
  <si>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</si>
  <si>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</si>
  <si>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</si>
  <si>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</si>
  <si>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</si>
  <si>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</si>
  <si>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</si>
  <si>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</si>
  <si>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</si>
  <si>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</si>
  <si>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</si>
  <si>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</si>
  <si>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</si>
  <si>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</si>
  <si>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</si>
  <si>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</si>
  <si>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</si>
  <si>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</si>
  <si>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</si>
  <si>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</si>
  <si>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</si>
  <si>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</si>
  <si>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</si>
  <si>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</si>
  <si>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</si>
  <si>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</si>
  <si>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</si>
  <si>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</si>
  <si>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</si>
  <si>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</si>
  <si>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</si>
  <si>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</si>
  <si>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</si>
  <si>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</si>
  <si>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</si>
  <si>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</si>
  <si>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</si>
  <si>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</si>
  <si>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</si>
  <si>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</si>
  <si>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</si>
  <si>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</si>
  <si>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</si>
  <si>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</si>
  <si>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</si>
  <si>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</si>
  <si>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</si>
  <si>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</si>
  <si>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</si>
  <si>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</si>
  <si>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</si>
  <si>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</si>
  <si>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</si>
  <si>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</si>
  <si>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</si>
  <si>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</si>
  <si>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</si>
  <si>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</si>
  <si>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</si>
  <si>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</si>
  <si>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</si>
  <si>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</si>
  <si>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</si>
  <si>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</si>
  <si>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</si>
  <si>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</si>
  <si>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</si>
  <si>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</si>
  <si>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</si>
  <si>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</si>
  <si>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</si>
  <si>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</si>
  <si>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</si>
  <si>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</si>
  <si>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</si>
  <si>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</si>
  <si>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</si>
  <si>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</si>
  <si>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</si>
  <si>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</si>
  <si>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</si>
  <si>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</si>
  <si>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</si>
  <si>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</si>
  <si>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</si>
  <si>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</si>
  <si>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</si>
  <si>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</si>
  <si>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</si>
  <si>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</si>
  <si>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</si>
  <si>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</si>
  <si>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</si>
  <si>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</si>
  <si>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</si>
  <si>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</si>
  <si>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</si>
  <si>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</si>
  <si>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</si>
  <si>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</si>
  <si>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</si>
  <si>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</si>
  <si>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</si>
  <si>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</si>
  <si>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</si>
  <si>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</si>
  <si>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</si>
  <si>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</si>
  <si>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</si>
  <si>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</si>
  <si>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</si>
  <si>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</si>
  <si>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</si>
  <si>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</si>
  <si>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</si>
  <si>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</si>
  <si>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</si>
  <si>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</si>
  <si>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</si>
  <si>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</si>
  <si>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</si>
  <si>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</si>
  <si>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</si>
  <si>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</si>
  <si>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</si>
  <si>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</si>
  <si>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</si>
  <si>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</si>
  <si>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</si>
  <si>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</si>
  <si>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</si>
  <si>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</si>
  <si>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</si>
  <si>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</si>
  <si>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</si>
  <si>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</si>
  <si>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</si>
  <si>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</si>
  <si>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</si>
  <si>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</si>
  <si>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</si>
  <si>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</si>
  <si>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</si>
  <si>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</si>
  <si>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</si>
  <si>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</si>
  <si>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</si>
  <si>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</si>
  <si>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</si>
  <si>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</si>
  <si>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</si>
  <si>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</si>
  <si>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</si>
  <si>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</si>
  <si>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</si>
  <si>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</si>
  <si>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</si>
  <si>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</si>
  <si>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</si>
  <si>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</si>
  <si>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</si>
  <si>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</si>
  <si>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</si>
  <si>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</si>
  <si>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</si>
  <si>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</si>
  <si>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</si>
  <si>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</si>
  <si>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</si>
  <si>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</si>
  <si>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</si>
  <si>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</si>
  <si>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</si>
  <si>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</si>
  <si>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</si>
  <si>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</si>
  <si>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</si>
  <si>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</si>
  <si>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</si>
  <si>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</si>
  <si>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</si>
  <si>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</si>
  <si>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</si>
  <si>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</si>
  <si>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</si>
  <si>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</si>
  <si>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</si>
  <si>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</si>
  <si>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</si>
  <si>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</si>
  <si>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</si>
  <si>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</si>
  <si>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</si>
  <si>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</si>
  <si>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</si>
  <si>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</si>
  <si>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</si>
  <si>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</si>
  <si>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</si>
  <si>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</si>
  <si>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</si>
  <si>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</si>
  <si>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</si>
  <si>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</si>
  <si>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</si>
  <si>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</si>
  <si>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</si>
  <si>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</si>
  <si>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</si>
  <si>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</si>
  <si>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</si>
  <si>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</si>
  <si>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</si>
  <si>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</si>
  <si>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</si>
  <si>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</si>
  <si>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</si>
  <si>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</si>
  <si>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</si>
  <si>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</si>
  <si>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</si>
  <si>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</si>
  <si>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</si>
  <si>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</si>
  <si>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</si>
  <si>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</si>
  <si>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</si>
  <si>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</si>
  <si>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</si>
  <si>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</si>
  <si>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</si>
  <si>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</si>
  <si>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</si>
  <si>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</si>
  <si>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</si>
  <si>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</si>
  <si>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</si>
  <si>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</si>
  <si>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</si>
  <si>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</si>
  <si>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</si>
  <si>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</si>
  <si>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</si>
  <si>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</si>
  <si>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</si>
  <si>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</si>
  <si>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</si>
  <si>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</si>
  <si>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</si>
  <si>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</si>
  <si>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</si>
  <si>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</si>
  <si>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</si>
  <si>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</si>
  <si>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</si>
  <si>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</si>
  <si>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</si>
  <si>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</si>
  <si>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</si>
  <si>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</si>
  <si>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</si>
  <si>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</si>
  <si>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</si>
  <si>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</si>
  <si>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</si>
  <si>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</si>
  <si>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</si>
  <si>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</si>
  <si>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</si>
  <si>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</si>
  <si>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</si>
  <si>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</si>
  <si>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</si>
  <si>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</si>
  <si>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</si>
  <si>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</si>
  <si>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</si>
  <si>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</si>
  <si>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</si>
  <si>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</si>
  <si>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</si>
  <si>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</si>
  <si>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</si>
  <si>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</si>
  <si>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</si>
  <si>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</si>
  <si>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</si>
  <si>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</si>
  <si>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</si>
  <si>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</si>
  <si>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</si>
  <si>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</si>
  <si>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</si>
  <si>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</si>
  <si>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</si>
  <si>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</si>
  <si>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</si>
  <si>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</si>
  <si>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</si>
  <si>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</si>
  <si>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</si>
  <si>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</si>
  <si>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</si>
  <si>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</si>
  <si>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</si>
  <si>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</si>
  <si>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</si>
  <si>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</si>
  <si>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</si>
  <si>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</si>
  <si>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</si>
  <si>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</si>
  <si>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</si>
  <si>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</si>
  <si>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</si>
  <si>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</si>
  <si>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</si>
  <si>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</si>
  <si>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</si>
  <si>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</si>
  <si>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</si>
  <si>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</si>
  <si>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</si>
  <si>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</si>
  <si>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</si>
  <si>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</si>
  <si>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</si>
  <si>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</si>
  <si>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</si>
  <si>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</si>
  <si>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</si>
  <si>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</si>
  <si>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</si>
  <si>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</si>
  <si>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</si>
  <si>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</si>
  <si>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</si>
  <si>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</si>
  <si>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</si>
  <si>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</si>
  <si>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</si>
  <si>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</si>
  <si>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</si>
  <si>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</si>
  <si>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</si>
  <si>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</si>
  <si>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</si>
  <si>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</si>
  <si>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</si>
  <si>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</si>
  <si>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</si>
  <si>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</si>
  <si>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</si>
  <si>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</si>
  <si>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</si>
  <si>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</si>
  <si>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</si>
  <si>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</si>
  <si>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</si>
  <si>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</si>
  <si>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</si>
  <si>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</si>
  <si>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</si>
  <si>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</si>
  <si>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</si>
  <si>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</si>
  <si>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</si>
  <si>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</si>
  <si>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</si>
  <si>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</si>
  <si>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</si>
  <si>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</si>
  <si>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</si>
  <si>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</si>
  <si>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</si>
  <si>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</si>
  <si>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</si>
  <si>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</si>
  <si>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</si>
  <si>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</si>
  <si>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</si>
  <si>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</si>
  <si>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</si>
  <si>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</si>
  <si>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</si>
  <si>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</si>
  <si>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</si>
  <si>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</si>
  <si>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</si>
  <si>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</si>
  <si>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</si>
  <si>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</si>
  <si>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</si>
  <si>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</si>
  <si>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</si>
  <si>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</si>
  <si>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</si>
  <si>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</si>
  <si>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</si>
  <si>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</si>
  <si>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</si>
  <si>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</si>
  <si>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</si>
  <si>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</si>
  <si>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</si>
  <si>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</si>
  <si>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</si>
  <si>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</si>
  <si>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</si>
  <si>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</si>
  <si>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</si>
  <si>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</si>
  <si>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</si>
  <si>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</si>
  <si>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</si>
  <si>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</si>
  <si>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</si>
  <si>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</si>
  <si>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</si>
  <si>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</si>
  <si>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</si>
  <si>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</si>
  <si>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</si>
  <si>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</si>
  <si>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</si>
  <si>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</si>
  <si>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</si>
  <si>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</si>
  <si>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</si>
  <si>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</si>
  <si>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</si>
  <si>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</si>
  <si>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</si>
  <si>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</si>
  <si>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</si>
  <si>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</si>
  <si>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</si>
  <si>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</si>
  <si>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</si>
  <si>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</si>
  <si>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</si>
  <si>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</si>
  <si>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</si>
  <si>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</si>
  <si>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</si>
  <si>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</si>
  <si>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</si>
  <si>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</si>
  <si>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</si>
  <si>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</si>
  <si>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</si>
  <si>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</si>
  <si>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</si>
  <si>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</si>
  <si>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</si>
  <si>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</si>
  <si>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</si>
  <si>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</si>
  <si>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</si>
  <si>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</si>
  <si>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</si>
  <si>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</si>
  <si>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</si>
  <si>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</si>
  <si>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</si>
  <si>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</si>
  <si>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</si>
  <si>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</si>
  <si>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</si>
  <si>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</si>
  <si>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</si>
  <si>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</si>
  <si>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</si>
  <si>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</si>
  <si>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</si>
  <si>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</si>
  <si>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</si>
  <si>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</si>
  <si>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</si>
  <si>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</si>
  <si>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</si>
  <si>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</si>
  <si>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</si>
  <si>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</si>
  <si>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</si>
  <si>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</si>
  <si>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</si>
  <si>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</si>
  <si>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</si>
  <si>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</si>
  <si>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</si>
  <si>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</si>
  <si>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</si>
  <si>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</si>
  <si>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</si>
  <si>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</si>
  <si>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</si>
  <si>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</si>
  <si>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</si>
  <si>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</si>
  <si>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</si>
  <si>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</si>
  <si>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</si>
  <si>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</si>
  <si>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</si>
  <si>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</si>
  <si>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</si>
  <si>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</si>
  <si>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</si>
  <si>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</si>
  <si>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</si>
  <si>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</si>
  <si>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</si>
  <si>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</si>
  <si>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</si>
  <si>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</si>
  <si>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</si>
  <si>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</si>
  <si>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</si>
  <si>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</si>
  <si>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</si>
  <si>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</si>
  <si>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</si>
  <si>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</si>
  <si>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</si>
  <si>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</si>
  <si>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</si>
  <si>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</si>
  <si>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</si>
  <si>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</si>
  <si>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</si>
  <si>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</si>
  <si>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</si>
  <si>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</si>
  <si>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</si>
  <si>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</si>
  <si>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</si>
  <si>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</si>
  <si>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</si>
  <si>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</si>
  <si>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</si>
  <si>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</si>
  <si>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</si>
  <si>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</si>
  <si>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</si>
  <si>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</si>
  <si>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</si>
  <si>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</si>
  <si>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</si>
  <si>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</si>
  <si>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</si>
  <si>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</si>
  <si>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</si>
  <si>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</si>
  <si>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</si>
  <si>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</si>
  <si>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</si>
  <si>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</si>
  <si>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</si>
  <si>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</si>
  <si>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</si>
  <si>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</si>
  <si>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</si>
  <si>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</si>
  <si>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</si>
  <si>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</si>
  <si>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</si>
  <si>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</si>
  <si>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</si>
  <si>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</si>
  <si>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</si>
  <si>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</si>
  <si>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</si>
  <si>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</si>
  <si>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</si>
  <si>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</si>
  <si>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</si>
  <si>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</si>
  <si>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</si>
  <si>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</si>
  <si>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</si>
  <si>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</si>
  <si>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</si>
  <si>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</si>
  <si>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</si>
  <si>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</si>
  <si>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</si>
  <si>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</si>
  <si>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</si>
  <si>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</si>
  <si>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</si>
  <si>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</si>
  <si>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</si>
  <si>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</si>
  <si>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</si>
  <si>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</si>
  <si>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</si>
  <si>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</si>
  <si>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</si>
  <si>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</si>
  <si>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</si>
  <si>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</si>
  <si>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</si>
  <si>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</si>
  <si>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</si>
  <si>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</si>
  <si>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</si>
  <si>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</si>
  <si>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</si>
  <si>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</si>
  <si>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</si>
  <si>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</si>
  <si>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</si>
  <si>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</si>
  <si>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</si>
  <si>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</si>
  <si>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</si>
  <si>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</si>
  <si>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</si>
  <si>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</si>
  <si>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</si>
  <si>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</si>
  <si>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</si>
  <si>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</si>
  <si>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</si>
  <si>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</si>
  <si>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</si>
  <si>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</si>
  <si>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</si>
  <si>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</si>
  <si>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</si>
  <si>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</si>
  <si>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</si>
  <si>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</si>
  <si>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</si>
  <si>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</si>
  <si>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</si>
  <si>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</si>
  <si>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</si>
  <si>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</si>
  <si>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</si>
  <si>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</si>
  <si>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</si>
  <si>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</si>
  <si>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</si>
  <si>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</si>
  <si>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</si>
  <si>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</si>
  <si>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</si>
  <si>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</si>
  <si>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</si>
  <si>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</si>
  <si>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</si>
  <si>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</si>
  <si>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</si>
  <si>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</si>
  <si>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</si>
  <si>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</si>
  <si>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</si>
  <si>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</si>
  <si>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</si>
  <si>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</si>
  <si>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</si>
  <si>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</si>
  <si>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</si>
  <si>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</si>
  <si>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</si>
  <si>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</si>
  <si>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</si>
  <si>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</si>
  <si>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</si>
  <si>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</si>
  <si>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</si>
  <si>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</si>
  <si>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</si>
  <si>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</si>
  <si>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</si>
  <si>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</si>
  <si>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</si>
  <si>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</si>
  <si>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</si>
  <si>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</si>
  <si>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</si>
  <si>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</si>
  <si>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</si>
  <si>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</si>
  <si>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</si>
  <si>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</si>
  <si>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</si>
  <si>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</si>
  <si>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</si>
  <si>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</si>
  <si>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</si>
  <si>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</si>
  <si>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</si>
  <si>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</si>
  <si>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</si>
  <si>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</si>
  <si>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</si>
  <si>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</si>
  <si>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</si>
  <si>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</si>
  <si>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</si>
  <si>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</si>
  <si>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</si>
  <si>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</si>
  <si>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</si>
  <si>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</si>
  <si>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</si>
  <si>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</si>
  <si>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</si>
  <si>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</si>
  <si>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</si>
  <si>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</si>
  <si>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</si>
  <si>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</si>
  <si>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</si>
  <si>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</si>
  <si>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</si>
  <si>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</si>
  <si>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</si>
  <si>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</si>
  <si>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</si>
  <si>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</si>
  <si>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</si>
  <si>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</si>
  <si>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</si>
  <si>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</si>
  <si>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</si>
  <si>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</si>
  <si>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</si>
  <si>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</si>
  <si>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</si>
  <si>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</si>
  <si>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</si>
  <si>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</si>
  <si>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</si>
  <si>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</si>
  <si>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</si>
  <si>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</si>
  <si>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</si>
  <si>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</si>
  <si>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</si>
  <si>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</si>
  <si>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</si>
  <si>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</si>
  <si>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</si>
  <si>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</si>
  <si>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</si>
  <si>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</si>
  <si>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</si>
  <si>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</si>
  <si>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</si>
  <si>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</si>
  <si>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</si>
  <si>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</si>
  <si>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</si>
  <si>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</si>
  <si>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</si>
  <si>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</si>
  <si>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</si>
  <si>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</si>
  <si>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</si>
  <si>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</si>
  <si>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</si>
  <si>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</si>
  <si>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</si>
  <si>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</si>
  <si>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</si>
  <si>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</si>
  <si>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</si>
  <si>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</si>
  <si>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</si>
  <si>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</si>
  <si>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</si>
  <si>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</si>
  <si>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</si>
  <si>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</si>
  <si>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</si>
  <si>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</si>
  <si>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</si>
  <si>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</si>
  <si>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</si>
  <si>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</si>
  <si>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</si>
  <si>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</si>
  <si>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</si>
  <si>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</si>
  <si>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</si>
  <si>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</si>
  <si>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</si>
  <si>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</si>
  <si>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</si>
  <si>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</si>
  <si>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</si>
  <si>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</si>
  <si>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</si>
  <si>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</si>
  <si>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</si>
  <si>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</si>
  <si>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</si>
  <si>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</si>
  <si>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</si>
  <si>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</si>
  <si>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</si>
  <si>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</si>
  <si>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</si>
  <si>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</si>
  <si>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</si>
  <si>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</si>
  <si>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</si>
  <si>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</si>
  <si>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</si>
  <si>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</si>
  <si>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</si>
  <si>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</si>
  <si>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</si>
  <si>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</si>
  <si>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</si>
  <si>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</si>
  <si>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</si>
  <si>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</si>
  <si>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</si>
  <si>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</si>
  <si>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</si>
  <si>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</si>
  <si>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</si>
  <si>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</si>
  <si>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</si>
  <si>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</si>
  <si>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</si>
  <si>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</si>
  <si>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</si>
  <si>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</si>
  <si>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</si>
  <si>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</si>
  <si>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</si>
  <si>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</si>
  <si>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</si>
  <si>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</si>
  <si>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</si>
  <si>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</si>
  <si>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</si>
  <si>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</si>
  <si>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</si>
  <si>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</si>
  <si>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</si>
  <si>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</si>
  <si>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</si>
  <si>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</si>
  <si>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</si>
  <si>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</si>
  <si>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</si>
  <si>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</si>
  <si>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</si>
  <si>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</si>
  <si>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</si>
  <si>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</si>
  <si>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</si>
  <si>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</si>
  <si>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</si>
  <si>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</si>
  <si>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</si>
  <si>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</si>
  <si>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</si>
  <si>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</si>
  <si>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</si>
  <si>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</si>
  <si>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</si>
  <si>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</si>
  <si>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</si>
  <si>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</si>
  <si>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</si>
  <si>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</si>
  <si>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</si>
  <si>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</si>
  <si>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</si>
  <si>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</si>
  <si>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</si>
  <si>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</si>
  <si>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</si>
  <si>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</si>
  <si>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</si>
  <si>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</si>
  <si>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</si>
  <si>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</si>
  <si>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</si>
  <si>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</si>
  <si>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</si>
  <si>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</si>
  <si>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</si>
  <si>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</si>
  <si>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</si>
  <si>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</si>
  <si>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</si>
  <si>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</si>
  <si>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</si>
  <si>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</si>
  <si>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</si>
  <si>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</si>
  <si>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</si>
  <si>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</si>
  <si>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</si>
  <si>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</si>
  <si>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</si>
  <si>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</si>
  <si>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</si>
  <si>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</si>
  <si>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</si>
  <si>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</si>
  <si>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</si>
  <si>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</si>
  <si>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</si>
  <si>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</si>
  <si>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</si>
  <si>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</si>
  <si>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</si>
  <si>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</si>
  <si>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</si>
  <si>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</si>
  <si>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</si>
  <si>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</si>
  <si>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</si>
  <si>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</si>
  <si>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</si>
  <si>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</si>
  <si>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</si>
  <si>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</si>
  <si>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</si>
  <si>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</si>
  <si>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</si>
  <si>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</si>
  <si>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</si>
  <si>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</si>
  <si>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</si>
  <si>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</si>
  <si>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</si>
  <si>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</si>
  <si>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</si>
  <si>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</si>
  <si>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</si>
  <si>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</si>
  <si>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</si>
  <si>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</si>
  <si>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</si>
  <si>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</si>
  <si>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</si>
  <si>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</si>
  <si>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</si>
  <si>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</si>
  <si>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</si>
  <si>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</si>
  <si>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</si>
  <si>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</si>
  <si>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</si>
  <si>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</si>
  <si>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</si>
  <si>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</si>
  <si>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</si>
  <si>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</si>
  <si>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</si>
  <si>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</si>
  <si>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</si>
  <si>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</si>
  <si>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</si>
  <si>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</si>
  <si>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</si>
  <si>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</si>
  <si>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</si>
  <si>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</si>
  <si>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</si>
  <si>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</si>
  <si>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</si>
  <si>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</si>
  <si>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</si>
  <si>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</si>
  <si>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</si>
  <si>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</si>
  <si>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</si>
  <si>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</si>
  <si>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</si>
  <si>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</si>
  <si>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</si>
  <si>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</si>
  <si>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</si>
  <si>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</si>
  <si>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</si>
  <si>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</si>
  <si>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</si>
  <si>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</si>
  <si>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</si>
  <si>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</si>
  <si>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</si>
  <si>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</si>
  <si>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</si>
  <si>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</si>
  <si>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</si>
  <si>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</si>
  <si>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</si>
  <si>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</si>
  <si>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</si>
  <si>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</si>
  <si>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</si>
  <si>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</si>
  <si>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</si>
  <si>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</si>
  <si>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</si>
  <si>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</si>
  <si>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</si>
  <si>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</si>
  <si>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</si>
  <si>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</si>
  <si>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</si>
  <si>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</si>
  <si>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</si>
  <si>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</si>
  <si>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</si>
  <si>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</si>
  <si>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</si>
  <si>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</si>
  <si>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</si>
  <si>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</si>
  <si>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</si>
  <si>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</si>
  <si>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</si>
  <si>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</si>
  <si>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</si>
  <si>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</si>
  <si>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</si>
  <si>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</si>
  <si>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</si>
  <si>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</si>
  <si>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</si>
  <si>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</si>
  <si>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</si>
  <si>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</si>
  <si>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</si>
  <si>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</si>
  <si>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</si>
  <si>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</si>
  <si>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</si>
  <si>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</si>
  <si>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</si>
  <si>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</si>
  <si>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</si>
  <si>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</si>
  <si>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</si>
  <si>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</si>
  <si>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</si>
  <si>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</si>
  <si>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</si>
  <si>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</si>
  <si>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</si>
  <si>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</si>
  <si>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</si>
  <si>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</si>
  <si>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</si>
  <si>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</si>
  <si>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</si>
  <si>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</si>
  <si>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</si>
  <si>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</si>
  <si>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</si>
  <si>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</si>
  <si>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</si>
  <si>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</si>
  <si>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</si>
  <si>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</si>
  <si>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</si>
  <si>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</si>
  <si>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</si>
  <si>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</si>
  <si>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</si>
  <si>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</si>
  <si>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</si>
  <si>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</si>
  <si>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</si>
  <si>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</si>
  <si>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</si>
  <si>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</si>
  <si>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</si>
  <si>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</si>
  <si>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</si>
  <si>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</si>
  <si>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</si>
  <si>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</si>
  <si>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</si>
  <si>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</si>
  <si>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</si>
  <si>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</si>
  <si>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</si>
  <si>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</si>
  <si>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</si>
  <si>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</si>
  <si>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</si>
  <si>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</si>
  <si>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</si>
  <si>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</si>
  <si>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</si>
  <si>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</si>
  <si>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</si>
  <si>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</si>
  <si>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</si>
  <si>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</si>
  <si>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</si>
  <si>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</si>
  <si>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</si>
  <si>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</si>
  <si>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</si>
  <si>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</si>
  <si>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</si>
  <si>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</si>
  <si>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</si>
  <si>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</si>
  <si>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</si>
  <si>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</si>
  <si>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</si>
  <si>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</si>
  <si>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</si>
  <si>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</si>
  <si>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</si>
  <si>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</si>
  <si>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</si>
  <si>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</si>
  <si>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</si>
  <si>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</si>
  <si>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</si>
  <si>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</si>
  <si>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</si>
  <si>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</si>
  <si>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</si>
  <si>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</si>
  <si>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</si>
  <si>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</si>
  <si>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</si>
  <si>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</si>
  <si>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</si>
  <si>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</si>
  <si>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</si>
  <si>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</si>
  <si>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</si>
  <si>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</si>
  <si>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</si>
  <si>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</si>
  <si>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</si>
  <si>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</si>
  <si>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</si>
  <si>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</si>
  <si>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</si>
  <si>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</si>
  <si>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</si>
  <si>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</si>
  <si>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</si>
  <si>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</si>
  <si>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</si>
  <si>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</si>
  <si>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</si>
  <si>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</si>
  <si>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</si>
  <si>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</si>
  <si>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</si>
  <si>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</si>
  <si>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</si>
  <si>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</si>
  <si>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</si>
  <si>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</si>
  <si>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</si>
  <si>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</si>
  <si>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</si>
  <si>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</si>
  <si>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</si>
  <si>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</si>
  <si>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</si>
  <si>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</si>
  <si>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</si>
  <si>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</si>
  <si>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</si>
  <si>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</si>
  <si>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</si>
  <si>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</si>
  <si>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</si>
  <si>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</si>
  <si>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</si>
  <si>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</si>
  <si>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</si>
  <si>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</si>
  <si>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</si>
  <si>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</si>
  <si>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</si>
  <si>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</si>
  <si>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</si>
  <si>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</si>
  <si>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</si>
  <si>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</si>
  <si>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</si>
  <si>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</si>
  <si>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</si>
  <si>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</si>
  <si>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</si>
  <si>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</si>
  <si>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</si>
  <si>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</si>
  <si>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</si>
  <si>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</si>
  <si>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</si>
  <si>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</si>
  <si>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</si>
  <si>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</si>
  <si>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</si>
  <si>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</si>
  <si>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</si>
  <si>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</si>
  <si>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</si>
  <si>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</si>
  <si>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</si>
  <si>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</si>
  <si>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</si>
  <si>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</si>
  <si>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</si>
  <si>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</si>
  <si>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</si>
  <si>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</si>
  <si>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</si>
  <si>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</si>
  <si>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</si>
  <si>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</si>
  <si>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</si>
  <si>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</si>
  <si>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</si>
  <si>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</si>
  <si>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</si>
  <si>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</si>
  <si>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</si>
  <si>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</si>
  <si>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</si>
  <si>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</si>
  <si>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</si>
  <si>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</si>
  <si>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</si>
  <si>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</si>
  <si>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</si>
  <si>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</si>
  <si>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</si>
  <si>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</si>
  <si>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</si>
  <si>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</si>
  <si>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</si>
  <si>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</si>
  <si>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</si>
  <si>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</si>
  <si>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</si>
  <si>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</si>
  <si>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</si>
  <si>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</si>
  <si>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</si>
  <si>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</si>
  <si>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</si>
  <si>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</si>
  <si>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</si>
  <si>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</si>
  <si>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</si>
  <si>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</si>
  <si>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</si>
  <si>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</si>
  <si>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</si>
  <si>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</si>
  <si>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</si>
  <si>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</si>
  <si>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</si>
  <si>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</si>
  <si>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</si>
  <si>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</si>
  <si>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</si>
  <si>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</si>
  <si>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</si>
  <si>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</si>
  <si>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</si>
  <si>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</si>
  <si>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</si>
  <si>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</si>
  <si>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</si>
  <si>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</si>
  <si>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</si>
  <si>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</si>
  <si>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</si>
  <si>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</si>
  <si>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</si>
  <si>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</si>
  <si>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</si>
  <si>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</si>
  <si>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</si>
  <si>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</si>
  <si>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</si>
  <si>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</si>
  <si>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</si>
  <si>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</si>
  <si>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</si>
  <si>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</si>
  <si>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</si>
  <si>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</si>
  <si>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</si>
  <si>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</si>
  <si>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</si>
  <si>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</si>
  <si>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</si>
  <si>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</si>
  <si>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</si>
  <si>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</si>
  <si>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</si>
  <si>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</si>
  <si>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</si>
  <si>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</si>
  <si>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</si>
  <si>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</si>
  <si>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</si>
  <si>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</si>
  <si>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</si>
  <si>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</si>
  <si>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</si>
  <si>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</si>
  <si>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</si>
  <si>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</si>
  <si>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</si>
  <si>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</si>
  <si>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</si>
  <si>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</si>
  <si>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</si>
  <si>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</si>
  <si>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</si>
  <si>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</si>
  <si>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</si>
  <si>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</si>
  <si>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</si>
  <si>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</si>
  <si>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</si>
  <si>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</si>
  <si>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</si>
  <si>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</si>
  <si>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</si>
  <si>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</si>
  <si>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</si>
  <si>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</si>
  <si>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</si>
  <si>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</si>
  <si>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</si>
  <si>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</si>
  <si>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</si>
  <si>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</si>
  <si>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</si>
  <si>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</si>
  <si>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</si>
  <si>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</si>
  <si>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</si>
  <si>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</si>
  <si>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</si>
  <si>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</si>
  <si>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</si>
  <si>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</si>
  <si>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</si>
  <si>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</si>
  <si>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</si>
  <si>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</si>
  <si>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</si>
  <si>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</si>
  <si>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</si>
  <si>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</si>
  <si>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</si>
  <si>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</si>
  <si>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</si>
  <si>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</si>
  <si>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</si>
  <si>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</si>
  <si>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</si>
  <si>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</si>
  <si>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</si>
  <si>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</si>
  <si>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</si>
  <si>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</si>
  <si>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</si>
  <si>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</si>
  <si>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</si>
  <si>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</si>
  <si>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</si>
  <si>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</si>
  <si>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</si>
  <si>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</si>
  <si>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</si>
  <si>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</si>
  <si>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</si>
  <si>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</si>
  <si>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</si>
  <si>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</si>
  <si>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</si>
  <si>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</si>
  <si>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</si>
  <si>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</si>
  <si>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</si>
  <si>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</si>
  <si>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</si>
  <si>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</si>
  <si>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</si>
  <si>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</si>
  <si>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</si>
  <si>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</si>
  <si>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</si>
  <si>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</si>
  <si>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</si>
  <si>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</si>
  <si>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</si>
  <si>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</si>
  <si>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</si>
  <si>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</si>
  <si>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</si>
  <si>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</si>
  <si>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</si>
  <si>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</si>
  <si>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</si>
  <si>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</si>
  <si>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</si>
  <si>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</si>
  <si>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</si>
  <si>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</si>
  <si>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</si>
  <si>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</si>
  <si>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</si>
  <si>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</si>
  <si>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</si>
  <si>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</si>
  <si>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</si>
  <si>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</si>
  <si>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</si>
  <si>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</si>
  <si>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</si>
  <si>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</si>
  <si>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</si>
  <si>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</si>
  <si>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</si>
  <si>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</si>
  <si>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</si>
  <si>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</si>
  <si>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</si>
  <si>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</si>
  <si>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</si>
  <si>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</si>
  <si>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</si>
  <si>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</si>
  <si>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</si>
  <si>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</si>
  <si>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</si>
  <si>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</si>
  <si>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</si>
  <si>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</si>
  <si>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</si>
  <si>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</si>
  <si>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</si>
  <si>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</si>
  <si>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</si>
  <si>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</si>
  <si>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</si>
  <si>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</si>
  <si>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</si>
  <si>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</si>
  <si>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</si>
  <si>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</si>
  <si>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</si>
  <si>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</si>
  <si>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</si>
  <si>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</si>
  <si>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</si>
  <si>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</si>
  <si>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</si>
  <si>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</si>
  <si>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</si>
  <si>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</si>
  <si>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</si>
  <si>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</si>
  <si>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</si>
  <si>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</si>
  <si>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</si>
  <si>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</si>
  <si>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</si>
  <si>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</si>
  <si>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</si>
  <si>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</si>
  <si>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</si>
  <si>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</si>
  <si>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</si>
  <si>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</si>
  <si>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</si>
  <si>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</si>
  <si>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</si>
  <si>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</si>
  <si>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</si>
  <si>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</si>
  <si>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</si>
  <si>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</si>
  <si>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</si>
  <si>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</si>
  <si>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</si>
  <si>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</si>
  <si>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</si>
  <si>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</si>
  <si>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</si>
  <si>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</si>
  <si>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</si>
  <si>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</si>
  <si>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</si>
  <si>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</si>
  <si>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</si>
  <si>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</si>
  <si>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</si>
  <si>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</si>
  <si>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</si>
  <si>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</si>
  <si>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</si>
  <si>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</si>
  <si>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</si>
  <si>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</si>
  <si>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</si>
  <si>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</si>
  <si>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</si>
  <si>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</si>
  <si>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</si>
  <si>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</si>
  <si>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</si>
  <si>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</si>
  <si>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</si>
  <si>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</si>
  <si>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</si>
  <si>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</si>
  <si>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</si>
  <si>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</si>
  <si>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</si>
  <si>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</si>
  <si>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</si>
  <si>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</si>
  <si>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</si>
  <si>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</si>
  <si>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</si>
  <si>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</si>
  <si>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</si>
  <si>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</si>
  <si>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</si>
  <si>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</si>
  <si>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</si>
  <si>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</si>
  <si>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</si>
  <si>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</si>
  <si>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</si>
  <si>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</si>
  <si>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</si>
  <si>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</si>
  <si>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</si>
  <si>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</si>
  <si>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</si>
  <si>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</si>
  <si>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</si>
  <si>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</si>
  <si>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</si>
  <si>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</si>
  <si>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</si>
  <si>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</si>
  <si>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</si>
  <si>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</si>
  <si>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</si>
  <si>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</si>
  <si>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</si>
  <si>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</si>
  <si>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</si>
  <si>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</si>
  <si>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</si>
  <si>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</si>
  <si>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</si>
  <si>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</si>
  <si>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</si>
  <si>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</si>
  <si>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</si>
  <si>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</si>
  <si>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</si>
  <si>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</si>
  <si>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</si>
  <si>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</si>
  <si>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</si>
  <si>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</si>
  <si>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</si>
  <si>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</si>
  <si>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</si>
  <si>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</si>
  <si>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</si>
  <si>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</si>
  <si>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</si>
  <si>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</si>
  <si>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</si>
  <si>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</si>
  <si>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</si>
  <si>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</si>
  <si>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</si>
  <si>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</si>
  <si>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</si>
  <si>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</si>
  <si>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</si>
  <si>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</si>
  <si>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</si>
  <si>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</si>
  <si>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</si>
  <si>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</si>
  <si>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</si>
  <si>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</si>
  <si>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</si>
  <si>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</si>
  <si>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</si>
  <si>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</si>
  <si>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</si>
  <si>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</si>
  <si>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</si>
  <si>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</si>
  <si>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</si>
  <si>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</si>
  <si>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</si>
  <si>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</si>
  <si>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</si>
  <si>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</si>
  <si>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</si>
  <si>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</si>
  <si>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</si>
  <si>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</si>
  <si>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</si>
  <si>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</si>
  <si>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</si>
  <si>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</si>
  <si>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</si>
  <si>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</si>
  <si>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</si>
  <si>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</si>
  <si>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</si>
  <si>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</si>
  <si>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</si>
  <si>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</si>
  <si>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</si>
  <si>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</si>
  <si>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</si>
  <si>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</si>
  <si>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</si>
  <si>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</si>
  <si>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</si>
  <si>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</si>
  <si>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</si>
  <si>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</si>
  <si>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</si>
  <si>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</si>
  <si>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</si>
  <si>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</si>
  <si>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</si>
  <si>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</si>
  <si>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</si>
  <si>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</si>
  <si>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</si>
  <si>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</si>
  <si>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</si>
  <si>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</si>
  <si>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</si>
  <si>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</si>
  <si>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</si>
  <si>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</si>
  <si>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</si>
  <si>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</si>
  <si>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</si>
  <si>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</si>
  <si>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</si>
  <si>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</si>
  <si>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</si>
  <si>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</si>
  <si>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</si>
  <si>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</si>
  <si>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</si>
  <si>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</si>
  <si>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</si>
  <si>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</si>
  <si>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</si>
  <si>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</si>
  <si>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</si>
  <si>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</si>
  <si>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</si>
  <si>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</si>
  <si>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</si>
  <si>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</si>
  <si>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</si>
  <si>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</si>
  <si>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</si>
  <si>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</si>
  <si>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</si>
  <si>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</si>
  <si>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</si>
  <si>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</si>
  <si>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</si>
  <si>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</si>
  <si>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</si>
  <si>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</si>
  <si>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</si>
  <si>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</si>
  <si>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</si>
  <si>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</si>
  <si>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</si>
  <si>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</si>
  <si>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</si>
  <si>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</si>
  <si>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</si>
  <si>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</si>
  <si>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</si>
  <si>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</si>
  <si>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</si>
  <si>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</si>
  <si>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</si>
  <si>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</si>
  <si>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</si>
  <si>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</si>
  <si>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</si>
  <si>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</si>
  <si>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</si>
  <si>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</si>
  <si>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</si>
  <si>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</si>
  <si>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</si>
  <si>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</si>
  <si>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</si>
  <si>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</si>
  <si>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</si>
  <si>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</si>
  <si>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</si>
  <si>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</si>
  <si>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</si>
  <si>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</si>
  <si>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</si>
  <si>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</si>
  <si>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</si>
  <si>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</si>
  <si>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</si>
  <si>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</si>
  <si>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</si>
  <si>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</si>
  <si>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</si>
  <si>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</si>
  <si>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</si>
  <si>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</si>
  <si>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</si>
  <si>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</si>
  <si>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</si>
  <si>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</si>
  <si>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</si>
  <si>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</si>
  <si>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</si>
  <si>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</si>
  <si>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</si>
  <si>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</si>
  <si>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</si>
  <si>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</si>
  <si>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</si>
  <si>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</si>
  <si>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</si>
  <si>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</si>
  <si>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</si>
  <si>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</si>
  <si>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</si>
  <si>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</si>
  <si>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</si>
  <si>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</si>
  <si>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</si>
  <si>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</si>
  <si>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</si>
  <si>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</si>
  <si>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</si>
  <si>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</si>
  <si>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</si>
  <si>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</si>
  <si>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</si>
  <si>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</si>
  <si>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</si>
  <si>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</si>
  <si>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</si>
  <si>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</si>
  <si>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</si>
  <si>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</si>
  <si>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</si>
  <si>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</si>
  <si>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</si>
  <si>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</si>
  <si>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</si>
  <si>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</si>
  <si>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</si>
  <si>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</si>
  <si>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</si>
  <si>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</si>
  <si>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</si>
  <si>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</si>
  <si>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</si>
  <si>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</si>
  <si>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</si>
  <si>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</si>
  <si>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</si>
  <si>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</si>
  <si>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</si>
  <si>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</si>
  <si>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</si>
  <si>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</si>
  <si>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</si>
  <si>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</si>
  <si>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</si>
  <si>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</si>
  <si>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</si>
  <si>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</si>
  <si>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</si>
  <si>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</si>
  <si>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</si>
  <si>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</si>
  <si>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</si>
  <si>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</si>
  <si>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</si>
  <si>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</si>
  <si>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</si>
  <si>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</si>
  <si>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</si>
  <si>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</si>
  <si>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</si>
  <si>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</si>
  <si>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</si>
  <si>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</si>
  <si>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</si>
  <si>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</si>
  <si>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</si>
  <si>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</si>
  <si>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</si>
  <si>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</si>
  <si>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</si>
  <si>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</si>
  <si>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</si>
  <si>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</si>
  <si>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</si>
  <si>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</si>
  <si>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</si>
  <si>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</si>
  <si>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</si>
  <si>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</si>
  <si>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</si>
  <si>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</si>
  <si>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</si>
  <si>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</si>
  <si>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</si>
  <si>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</si>
  <si>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</si>
  <si>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</si>
  <si>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</si>
  <si>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</si>
  <si>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</si>
  <si>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</si>
  <si>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</si>
  <si>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</si>
  <si>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</si>
  <si>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</si>
  <si>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</si>
  <si>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</si>
  <si>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</si>
  <si>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</si>
  <si>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</si>
  <si>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</si>
  <si>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</si>
  <si>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</si>
  <si>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</si>
  <si>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</si>
  <si>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</si>
  <si>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</si>
  <si>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</si>
  <si>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</si>
  <si>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</si>
  <si>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</si>
  <si>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</si>
  <si>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</si>
  <si>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</si>
  <si>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</si>
  <si>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</si>
  <si>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</si>
  <si>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</si>
  <si>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</si>
  <si>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</si>
  <si>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</si>
  <si>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</si>
  <si>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</si>
  <si>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</si>
  <si>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</si>
  <si>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</si>
  <si>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</si>
  <si>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</si>
  <si>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</si>
  <si>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</si>
  <si>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</si>
  <si>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</si>
  <si>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</si>
  <si>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</si>
  <si>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</si>
  <si>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</si>
  <si>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</si>
  <si>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</si>
  <si>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</si>
  <si>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</si>
  <si>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</si>
  <si>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</si>
  <si>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</si>
  <si>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</si>
  <si>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</si>
  <si>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</si>
  <si>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</si>
  <si>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</si>
  <si>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</si>
  <si>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</si>
  <si>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</si>
  <si>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</si>
  <si>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</si>
  <si>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</si>
  <si>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</si>
  <si>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</si>
  <si>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</si>
  <si>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</si>
  <si>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</si>
  <si>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</si>
  <si>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</si>
  <si>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</si>
  <si>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</si>
  <si>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</si>
  <si>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</si>
  <si>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</si>
  <si>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</si>
  <si>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</si>
  <si>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</si>
  <si>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</si>
  <si>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</si>
  <si>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</si>
  <si>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</si>
  <si>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</si>
  <si>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</si>
  <si>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</si>
  <si>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</si>
  <si>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</si>
  <si>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</si>
  <si>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</si>
  <si>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</si>
  <si>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</si>
  <si>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</si>
  <si>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</si>
  <si>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</si>
  <si>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</si>
  <si>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</si>
  <si>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</si>
  <si>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</si>
  <si>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</si>
  <si>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</si>
  <si>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</si>
  <si>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</si>
  <si>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</si>
  <si>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</si>
  <si>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</si>
  <si>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</si>
  <si>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</si>
  <si>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</si>
  <si>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</si>
  <si>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</si>
  <si>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</si>
  <si>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</si>
  <si>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</si>
  <si>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</si>
  <si>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</si>
  <si>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</si>
  <si>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</si>
  <si>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</si>
  <si>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</si>
  <si>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</si>
  <si>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</si>
  <si>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</si>
  <si>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</si>
  <si>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</si>
  <si>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</si>
  <si>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</si>
  <si>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</si>
  <si>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</si>
  <si>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</si>
  <si>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</si>
  <si>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</si>
  <si>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</si>
  <si>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</si>
  <si>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</si>
  <si>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</si>
  <si>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</si>
  <si>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</si>
  <si>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</si>
  <si>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</si>
  <si>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</si>
  <si>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</si>
  <si>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</si>
  <si>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</si>
  <si>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</si>
  <si>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</si>
  <si>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</si>
  <si>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</si>
  <si>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</si>
  <si>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</si>
  <si>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</si>
  <si>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</si>
  <si>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</si>
  <si>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</si>
  <si>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</si>
  <si>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</si>
  <si>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</si>
  <si>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</si>
  <si>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</si>
  <si>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</si>
  <si>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</si>
  <si>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</si>
  <si>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</si>
  <si>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</si>
  <si>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</si>
  <si>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</si>
  <si>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</si>
  <si>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</si>
  <si>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</si>
  <si>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</si>
  <si>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</si>
  <si>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</si>
  <si>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</si>
  <si>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</si>
  <si>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</si>
  <si>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</si>
  <si>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</si>
  <si>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</si>
  <si>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</si>
  <si>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</si>
  <si>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</si>
  <si>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</si>
  <si>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</si>
  <si>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</si>
  <si>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</si>
  <si>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</si>
  <si>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</si>
  <si>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</si>
  <si>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</si>
  <si>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</si>
  <si>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</si>
  <si>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</si>
  <si>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</si>
  <si>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</si>
  <si>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</si>
  <si>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</si>
  <si>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</si>
  <si>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</si>
  <si>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</si>
  <si>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</si>
  <si>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</si>
  <si>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</si>
  <si>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</si>
  <si>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</si>
  <si>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</si>
  <si>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</si>
  <si>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</si>
  <si>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</si>
  <si>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</si>
  <si>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</si>
  <si>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</si>
  <si>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</si>
  <si>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</si>
  <si>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</si>
  <si>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</si>
  <si>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</si>
  <si>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</si>
  <si>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</si>
  <si>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</si>
  <si>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</si>
  <si>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</si>
  <si>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</si>
  <si>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</si>
  <si>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</si>
  <si>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</si>
  <si>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</si>
  <si>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</si>
  <si>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</si>
  <si>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</si>
  <si>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</si>
  <si>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</si>
  <si>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</si>
  <si>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</si>
  <si>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</si>
  <si>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</si>
  <si>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</si>
  <si>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</si>
  <si>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</si>
  <si>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</si>
  <si>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</si>
  <si>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</si>
  <si>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</si>
  <si>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</si>
  <si>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</si>
  <si>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</si>
  <si>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</si>
  <si>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</si>
  <si>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</si>
  <si>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</si>
  <si>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</si>
  <si>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</si>
  <si>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</si>
  <si>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</si>
  <si>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</si>
  <si>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</si>
  <si>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</si>
  <si>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</si>
  <si>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</si>
  <si>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</si>
  <si>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</si>
  <si>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</si>
  <si>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</si>
  <si>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</si>
  <si>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</si>
  <si>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</si>
  <si>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</si>
  <si>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</si>
  <si>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</si>
  <si>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</si>
  <si>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</si>
  <si>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</si>
  <si>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</si>
  <si>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</si>
  <si>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</si>
  <si>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</si>
  <si>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</si>
  <si>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</si>
  <si>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</si>
  <si>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</si>
  <si>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</si>
  <si>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</si>
  <si>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</si>
  <si>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</si>
  <si>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</si>
  <si>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</si>
  <si>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</si>
  <si>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</si>
  <si>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</si>
  <si>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</si>
  <si>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</si>
  <si>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</si>
  <si>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</si>
  <si>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</si>
  <si>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</si>
  <si>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</si>
  <si>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</si>
  <si>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</si>
  <si>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</si>
  <si>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</si>
  <si>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</si>
  <si>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</si>
  <si>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</si>
  <si>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</si>
  <si>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</si>
  <si>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</si>
  <si>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</si>
  <si>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</si>
  <si>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</si>
  <si>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</si>
  <si>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</si>
  <si>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</si>
  <si>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</si>
  <si>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</si>
  <si>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</si>
  <si>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</si>
  <si>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</si>
  <si>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</si>
  <si>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</si>
  <si>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</si>
  <si>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</si>
  <si>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</si>
  <si>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</si>
  <si>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</si>
  <si>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</si>
  <si>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</si>
  <si>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</si>
  <si>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</si>
  <si>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</si>
  <si>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</si>
  <si>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</si>
  <si>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</si>
  <si>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</si>
  <si>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</si>
  <si>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</si>
  <si>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</si>
  <si>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</si>
  <si>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</si>
  <si>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</si>
  <si>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</si>
  <si>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</si>
  <si>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</si>
  <si>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</si>
  <si>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</si>
  <si>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</si>
  <si>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</si>
  <si>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</si>
  <si>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</si>
  <si>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</si>
  <si>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</si>
  <si>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</si>
  <si>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</si>
  <si>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</si>
  <si>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</si>
  <si>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</si>
  <si>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</si>
  <si>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</si>
  <si>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</si>
  <si>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</si>
  <si>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</si>
  <si>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</si>
  <si>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</si>
  <si>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</si>
  <si>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</si>
  <si>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</si>
  <si>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</si>
  <si>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</si>
  <si>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</si>
  <si>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</si>
  <si>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</si>
  <si>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</si>
  <si>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</si>
  <si>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</si>
  <si>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</si>
  <si>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</si>
  <si>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</si>
  <si>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</si>
  <si>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</si>
  <si>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</si>
  <si>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</si>
  <si>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</si>
  <si>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</si>
  <si>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</si>
  <si>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</si>
  <si>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</si>
  <si>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</si>
  <si>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</si>
  <si>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</si>
  <si>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</si>
  <si>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</si>
  <si>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</si>
  <si>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</si>
  <si>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</si>
  <si>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</si>
  <si>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</si>
  <si>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</si>
  <si>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</si>
  <si>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</si>
  <si>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</si>
  <si>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</si>
  <si>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</si>
  <si>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</si>
  <si>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</si>
  <si>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</si>
  <si>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</si>
  <si>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</si>
  <si>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</si>
  <si>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</si>
  <si>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</si>
  <si>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</si>
  <si>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</si>
  <si>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</si>
  <si>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</si>
  <si>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</si>
  <si>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</si>
  <si>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</si>
  <si>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</si>
  <si>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</si>
  <si>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</si>
  <si>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</si>
  <si>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</si>
  <si>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</si>
  <si>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</si>
  <si>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</si>
  <si>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</si>
  <si>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</si>
  <si>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</si>
  <si>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</si>
  <si>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</si>
  <si>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</si>
  <si>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</si>
  <si>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</si>
  <si>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</si>
  <si>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</si>
  <si>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</si>
  <si>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</si>
  <si>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</si>
  <si>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</si>
  <si>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</si>
  <si>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</si>
  <si>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</si>
  <si>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</si>
  <si>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</si>
  <si>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</si>
  <si>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</si>
  <si>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</si>
  <si>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</si>
  <si>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</si>
  <si>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</si>
  <si>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</si>
  <si>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</si>
  <si>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</si>
  <si>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</si>
  <si>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</si>
  <si>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</si>
  <si>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</si>
  <si>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</si>
  <si>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</si>
  <si>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</si>
  <si>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</si>
  <si>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</si>
  <si>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</si>
  <si>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</si>
  <si>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</si>
  <si>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</si>
  <si>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</si>
  <si>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</si>
  <si>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</si>
  <si>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</si>
  <si>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</si>
  <si>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</si>
  <si>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</si>
  <si>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</si>
  <si>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</si>
  <si>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</si>
  <si>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</si>
  <si>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</si>
  <si>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</si>
  <si>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</si>
  <si>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</si>
  <si>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</si>
  <si>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</si>
  <si>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</si>
  <si>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</si>
  <si>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</si>
  <si>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</si>
  <si>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</si>
  <si>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</si>
  <si>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</si>
  <si>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</si>
  <si>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</si>
  <si>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</si>
  <si>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</si>
  <si>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</si>
  <si>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</si>
  <si>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</si>
  <si>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</si>
  <si>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</si>
  <si>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</si>
  <si>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</si>
  <si>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</si>
  <si>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</si>
  <si>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</si>
  <si>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</si>
  <si>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</si>
  <si>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</si>
  <si>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</si>
  <si>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</si>
  <si>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</si>
  <si>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</si>
  <si>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</si>
  <si>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</si>
  <si>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</si>
  <si>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</si>
  <si>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</si>
  <si>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</si>
  <si>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</si>
  <si>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</si>
  <si>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</si>
  <si>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</si>
  <si>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</si>
  <si>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</si>
  <si>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</si>
  <si>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</si>
  <si>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</si>
  <si>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</si>
  <si>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</si>
  <si>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</si>
  <si>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</si>
  <si>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</si>
  <si>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</si>
  <si>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</si>
  <si>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</si>
  <si>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</si>
  <si>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</si>
  <si>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</si>
  <si>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</si>
  <si>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</si>
  <si>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</si>
  <si>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</si>
  <si>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</si>
  <si>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</si>
  <si>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</si>
  <si>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</si>
  <si>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</si>
  <si>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</si>
  <si>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</si>
  <si>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</si>
  <si>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</si>
  <si>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</si>
  <si>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</si>
  <si>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</si>
  <si>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</si>
  <si>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</si>
  <si>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</si>
  <si>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</si>
  <si>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</si>
  <si>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</si>
  <si>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</si>
  <si>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</si>
  <si>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</si>
  <si>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</si>
  <si>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</si>
  <si>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</si>
  <si>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</si>
  <si>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</si>
  <si>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</si>
  <si>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</si>
  <si>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</si>
  <si>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</si>
  <si>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</si>
  <si>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</si>
  <si>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</si>
  <si>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</si>
  <si>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</si>
  <si>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</si>
  <si>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</si>
  <si>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</si>
  <si>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</si>
  <si>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</si>
  <si>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</si>
  <si>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</si>
  <si>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</si>
  <si>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</si>
  <si>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</si>
  <si>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</si>
  <si>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</si>
  <si>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</si>
  <si>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</si>
  <si>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</si>
  <si>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</si>
  <si>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</si>
  <si>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</si>
  <si>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</si>
  <si>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</si>
  <si>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</si>
  <si>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</si>
  <si>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</si>
  <si>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</si>
  <si>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</si>
  <si>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</si>
  <si>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</si>
  <si>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</si>
  <si>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</si>
  <si>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</si>
  <si>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</si>
  <si>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</si>
  <si>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</si>
  <si>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</si>
  <si>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</si>
  <si>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</si>
  <si>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</si>
  <si>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</si>
  <si>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</si>
  <si>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</si>
  <si>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</si>
  <si>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</si>
  <si>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</si>
  <si>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</si>
  <si>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</si>
  <si>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</si>
  <si>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</si>
  <si>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</si>
  <si>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</si>
  <si>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</si>
  <si>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</si>
  <si>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</si>
  <si>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</si>
  <si>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</si>
  <si>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</si>
  <si>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</si>
  <si>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</si>
  <si>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</si>
  <si>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</si>
  <si>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</si>
  <si>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</si>
  <si>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</si>
  <si>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</si>
  <si>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</si>
  <si>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</si>
  <si>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</si>
  <si>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</si>
  <si>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</si>
  <si>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</si>
  <si>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</si>
  <si>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</si>
  <si>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</si>
  <si>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</si>
  <si>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</si>
  <si>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</si>
  <si>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</si>
  <si>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</si>
  <si>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</si>
  <si>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</si>
  <si>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</si>
  <si>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</si>
  <si>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</si>
  <si>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</si>
  <si>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</si>
  <si>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</si>
  <si>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</si>
  <si>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</si>
  <si>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</si>
  <si>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</si>
  <si>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</si>
  <si>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</si>
  <si>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</si>
  <si>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</si>
  <si>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</si>
  <si>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</si>
  <si>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</si>
  <si>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</si>
  <si>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</si>
  <si>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</si>
  <si>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</si>
  <si>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</si>
  <si>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</si>
  <si>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</si>
  <si>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</si>
  <si>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</si>
  <si>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</si>
  <si>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</si>
  <si>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</si>
  <si>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</si>
  <si>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</si>
  <si>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</si>
  <si>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</si>
  <si>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</si>
  <si>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</si>
  <si>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</si>
  <si>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</si>
  <si>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</si>
  <si>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</si>
  <si>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</si>
  <si>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</si>
  <si>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</si>
  <si>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</si>
  <si>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</si>
  <si>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</si>
  <si>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</si>
  <si>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</si>
  <si>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</si>
  <si>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</si>
  <si>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</si>
  <si>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</si>
  <si>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</si>
  <si>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</si>
  <si>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</si>
  <si>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</si>
  <si>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</si>
  <si>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</si>
  <si>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</si>
  <si>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</si>
  <si>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</si>
  <si>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</si>
  <si>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</si>
  <si>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</si>
  <si>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</si>
  <si>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</si>
  <si>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</si>
  <si>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</si>
  <si>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</si>
  <si>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</si>
  <si>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</si>
  <si>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</si>
  <si>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</si>
  <si>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</si>
  <si>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</si>
  <si>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</si>
  <si>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</si>
  <si>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</si>
  <si>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</si>
  <si>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</si>
  <si>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</si>
  <si>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</si>
  <si>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</si>
  <si>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</si>
  <si>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</si>
  <si>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</si>
  <si>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</si>
  <si>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</si>
  <si>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</si>
  <si>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</si>
  <si>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</si>
  <si>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</si>
  <si>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</si>
  <si>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</si>
  <si>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</si>
  <si>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</si>
  <si>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</si>
  <si>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</si>
  <si>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</si>
  <si>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</si>
  <si>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</si>
  <si>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</si>
  <si>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</si>
  <si>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</si>
  <si>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</si>
  <si>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</si>
  <si>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</si>
  <si>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</si>
  <si>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</si>
  <si>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</si>
  <si>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</si>
  <si>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</si>
  <si>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</si>
  <si>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</si>
  <si>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</si>
  <si>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</si>
  <si>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</si>
  <si>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</si>
  <si>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</si>
  <si>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</si>
  <si>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</si>
  <si>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</si>
  <si>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</si>
  <si>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</si>
  <si>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</si>
  <si>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</si>
  <si>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</si>
  <si>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</si>
  <si>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</si>
  <si>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</si>
  <si>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</si>
  <si>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</si>
  <si>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</si>
  <si>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</si>
  <si>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</si>
  <si>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</si>
  <si>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</si>
  <si>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</si>
  <si>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</si>
  <si>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</si>
  <si>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</si>
  <si>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</si>
  <si>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</si>
  <si>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</si>
  <si>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</si>
  <si>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</si>
  <si>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</si>
  <si>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</si>
  <si>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</si>
  <si>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</si>
  <si>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</si>
  <si>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</si>
  <si>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</si>
  <si>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</si>
  <si>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</si>
  <si>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</si>
  <si>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</si>
  <si>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</si>
  <si>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</si>
  <si>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</si>
  <si>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</si>
  <si>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</si>
  <si>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</si>
  <si>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</si>
  <si>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</si>
  <si>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</si>
  <si>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</si>
  <si>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</si>
  <si>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</si>
  <si>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</si>
  <si>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</si>
  <si>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</si>
  <si>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</si>
  <si>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</si>
  <si>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</si>
  <si>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</si>
  <si>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</si>
  <si>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</si>
  <si>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</si>
  <si>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</si>
  <si>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</si>
  <si>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</si>
  <si>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</si>
  <si>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</si>
  <si>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</si>
  <si>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</si>
  <si>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</si>
  <si>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</si>
  <si>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</si>
  <si>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</si>
  <si>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</si>
  <si>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</si>
  <si>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</si>
  <si>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</si>
  <si>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</si>
  <si>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</si>
  <si>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</si>
  <si>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</si>
  <si>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</si>
  <si>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</si>
  <si>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</si>
  <si>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</si>
  <si>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</si>
  <si>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</si>
  <si>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</si>
  <si>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</si>
  <si>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</si>
  <si>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</si>
  <si>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</si>
  <si>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</si>
  <si>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</si>
  <si>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</si>
  <si>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</si>
  <si>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</si>
  <si>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</si>
  <si>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</si>
  <si>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</si>
  <si>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</si>
  <si>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</si>
  <si>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</si>
  <si>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</si>
  <si>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</si>
  <si>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</si>
  <si>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</si>
  <si>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</si>
  <si>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</si>
  <si>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</si>
  <si>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</si>
  <si>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</si>
  <si>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</si>
  <si>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</si>
  <si>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</si>
  <si>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</si>
  <si>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</si>
  <si>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</si>
  <si>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</si>
  <si>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</si>
  <si>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</si>
  <si>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</si>
  <si>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</si>
  <si>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</si>
  <si>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</si>
  <si>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</si>
  <si>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</si>
  <si>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</si>
  <si>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</si>
  <si>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</si>
  <si>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</si>
  <si>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</si>
  <si>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</si>
  <si>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</si>
  <si>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</si>
  <si>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</si>
  <si>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</si>
  <si>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</si>
  <si>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</si>
  <si>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</si>
  <si>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</si>
  <si>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</si>
  <si>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</si>
  <si>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</si>
  <si>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</si>
  <si>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</si>
  <si>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</si>
  <si>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</si>
  <si>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</si>
  <si>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</si>
  <si>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</si>
  <si>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</si>
  <si>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</si>
  <si>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</si>
  <si>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</si>
  <si>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</si>
  <si>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</si>
  <si>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</si>
  <si>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</si>
  <si>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</si>
  <si>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</si>
  <si>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</si>
  <si>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</si>
  <si>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</si>
  <si>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</si>
  <si>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</si>
  <si>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</si>
  <si>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</si>
  <si>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</si>
  <si>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</si>
  <si>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</si>
  <si>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</si>
  <si>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</si>
  <si>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</si>
  <si>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</si>
  <si>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</si>
  <si>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</si>
  <si>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</si>
  <si>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</si>
  <si>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</si>
  <si>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</si>
  <si>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</si>
  <si>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</si>
  <si>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</si>
  <si>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</si>
  <si>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</si>
  <si>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</si>
  <si>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</si>
  <si>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</si>
  <si>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</si>
  <si>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</si>
  <si>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</si>
  <si>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</si>
  <si>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</si>
  <si>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</si>
  <si>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</si>
  <si>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</si>
  <si>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</si>
  <si>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</si>
  <si>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</si>
  <si>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</si>
  <si>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</si>
  <si>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</si>
  <si>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</si>
  <si>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</si>
  <si>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</si>
  <si>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</si>
  <si>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</si>
  <si>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</si>
  <si>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</si>
  <si>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</si>
  <si>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</si>
  <si>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</si>
  <si>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</si>
  <si>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</si>
  <si>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</si>
  <si>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</si>
  <si>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</si>
  <si>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</si>
  <si>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</si>
  <si>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</si>
  <si>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</si>
  <si>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</si>
  <si>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</si>
  <si>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</si>
  <si>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</si>
  <si>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</si>
  <si>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</si>
  <si>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</si>
  <si>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</si>
  <si>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</si>
  <si>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</si>
  <si>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</si>
  <si>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</si>
  <si>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</si>
  <si>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</si>
  <si>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</si>
  <si>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</si>
  <si>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</si>
  <si>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</si>
  <si>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</si>
  <si>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</si>
  <si>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</si>
  <si>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</si>
  <si>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</si>
  <si>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</si>
  <si>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</si>
  <si>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</si>
  <si>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</si>
  <si>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</si>
  <si>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</si>
  <si>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</si>
  <si>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</si>
  <si>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</si>
  <si>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</si>
  <si>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</si>
  <si>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</si>
  <si>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</si>
  <si>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</si>
  <si>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</si>
  <si>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</si>
  <si>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</si>
  <si>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</si>
  <si>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</si>
  <si>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</si>
  <si>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</si>
  <si>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</si>
  <si>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</si>
  <si>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</si>
  <si>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</si>
  <si>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</si>
  <si>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</si>
  <si>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</si>
  <si>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</si>
  <si>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</si>
  <si>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</si>
  <si>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</si>
  <si>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</si>
  <si>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</si>
  <si>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</si>
  <si>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</si>
  <si>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</si>
  <si>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</si>
  <si>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</si>
  <si>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</si>
  <si>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</si>
  <si>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</si>
  <si>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</si>
  <si>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</si>
  <si>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</si>
  <si>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</si>
  <si>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</si>
  <si>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</si>
  <si>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</si>
  <si>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</si>
  <si>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</si>
  <si>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</si>
  <si>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</si>
  <si>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</si>
  <si>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</si>
  <si>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</si>
  <si>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</si>
  <si>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</si>
  <si>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</si>
  <si>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</si>
  <si>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</si>
  <si>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</si>
  <si>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</si>
  <si>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</si>
  <si>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</si>
  <si>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</si>
  <si>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</si>
  <si>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</si>
  <si>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</si>
  <si>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</si>
  <si>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</si>
  <si>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</si>
  <si>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</si>
  <si>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</si>
  <si>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</si>
  <si>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</si>
  <si>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</si>
  <si>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</si>
  <si>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</si>
  <si>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</si>
  <si>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</si>
  <si>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</si>
  <si>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</si>
  <si>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</si>
  <si>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</si>
  <si>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</si>
  <si>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</si>
  <si>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</si>
  <si>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</si>
  <si>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</si>
  <si>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</si>
  <si>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</si>
  <si>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</si>
  <si>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</si>
  <si>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</si>
  <si>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</si>
  <si>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</si>
  <si>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</si>
  <si>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</si>
  <si>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</si>
  <si>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</si>
  <si>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</si>
  <si>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</si>
  <si>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</si>
  <si>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</si>
  <si>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</si>
  <si>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</si>
  <si>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</si>
  <si>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</si>
  <si>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</si>
  <si>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</si>
  <si>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</si>
  <si>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</si>
  <si>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</si>
  <si>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</si>
  <si>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</si>
  <si>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</si>
  <si>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</si>
  <si>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</si>
  <si>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</si>
  <si>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</si>
  <si>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</si>
  <si>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</si>
  <si>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</si>
  <si>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</si>
  <si>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</si>
  <si>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</si>
  <si>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</si>
  <si>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</si>
  <si>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</si>
  <si>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</si>
  <si>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</si>
  <si>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</si>
  <si>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</si>
  <si>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</si>
  <si>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</si>
  <si>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</si>
  <si>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</si>
  <si>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</si>
  <si>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</si>
  <si>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</si>
  <si>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</si>
  <si>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</si>
  <si>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</si>
  <si>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</si>
  <si>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</si>
  <si>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</si>
  <si>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</si>
  <si>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</si>
  <si>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</si>
  <si>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</si>
  <si>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</si>
  <si>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</si>
  <si>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</si>
  <si>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</si>
  <si>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</si>
  <si>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</si>
  <si>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</si>
  <si>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</si>
  <si>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</si>
  <si>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</si>
  <si>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</si>
  <si>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</si>
  <si>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</si>
  <si>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</si>
  <si>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</si>
  <si>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</si>
  <si>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</si>
  <si>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</si>
  <si>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</si>
  <si>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</si>
  <si>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</si>
  <si>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</si>
  <si>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</si>
  <si>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</si>
  <si>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</si>
  <si>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</si>
  <si>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</si>
  <si>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</si>
  <si>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</si>
  <si>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</si>
  <si>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</si>
  <si>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</si>
  <si>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</si>
  <si>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</si>
  <si>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</si>
  <si>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</si>
  <si>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</si>
  <si>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</si>
  <si>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</si>
  <si>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</si>
  <si>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</si>
  <si>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</si>
  <si>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</si>
  <si>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</si>
  <si>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</si>
  <si>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</si>
  <si>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</si>
  <si>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</si>
  <si>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</si>
  <si>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</si>
  <si>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</si>
  <si>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</si>
  <si>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</si>
  <si>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</si>
  <si>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</si>
  <si>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</si>
  <si>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</si>
  <si>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</si>
  <si>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</si>
  <si>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</si>
  <si>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</si>
  <si>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</si>
  <si>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</si>
  <si>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</si>
  <si>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</si>
  <si>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</si>
  <si>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</si>
  <si>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</si>
  <si>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</si>
  <si>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</si>
  <si>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</si>
  <si>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</si>
  <si>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</si>
  <si>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</si>
  <si>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</si>
  <si>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</si>
  <si>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</si>
  <si>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</si>
  <si>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</si>
  <si>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</si>
  <si>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</si>
  <si>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</si>
  <si>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</si>
  <si>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</si>
  <si>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</si>
  <si>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</si>
  <si>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</si>
  <si>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</si>
  <si>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</si>
  <si>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</si>
  <si>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</si>
  <si>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</si>
  <si>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</si>
  <si>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</si>
  <si>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</si>
  <si>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</si>
  <si>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</si>
  <si>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</si>
  <si>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</si>
  <si>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</si>
  <si>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</si>
  <si>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</si>
  <si>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</si>
  <si>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</si>
  <si>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</si>
  <si>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</si>
  <si>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</si>
  <si>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</si>
  <si>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</si>
  <si>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</si>
  <si>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</si>
  <si>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</si>
  <si>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</si>
  <si>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</si>
  <si>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</si>
  <si>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</si>
  <si>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</si>
  <si>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</si>
  <si>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</si>
  <si>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</si>
  <si>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</si>
  <si>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</si>
  <si>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</si>
  <si>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</si>
  <si>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</si>
  <si>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</si>
  <si>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</si>
  <si>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</si>
  <si>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</si>
  <si>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</si>
  <si>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</si>
  <si>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</si>
  <si>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</si>
  <si>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</si>
  <si>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</si>
  <si>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</si>
  <si>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</si>
  <si>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</si>
  <si>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</si>
  <si>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</si>
  <si>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</si>
  <si>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</si>
  <si>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</si>
  <si>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</si>
  <si>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</si>
  <si>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</si>
  <si>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</si>
  <si>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</si>
  <si>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</si>
  <si>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</si>
  <si>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</si>
  <si>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</si>
  <si>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</si>
  <si>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</si>
  <si>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</si>
  <si>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</si>
  <si>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</si>
  <si>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</si>
  <si>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</si>
  <si>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</si>
  <si>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</si>
  <si>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</si>
  <si>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</si>
  <si>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</si>
  <si>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</si>
  <si>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</si>
  <si>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</si>
  <si>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</si>
  <si>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</si>
  <si>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</si>
  <si>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</si>
  <si>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</si>
  <si>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</si>
  <si>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</si>
  <si>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</si>
  <si>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</si>
  <si>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</si>
  <si>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</si>
  <si>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</si>
  <si>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</si>
  <si>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</si>
  <si>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</si>
  <si>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</si>
  <si>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</si>
  <si>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</si>
  <si>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</si>
  <si>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</si>
  <si>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</si>
  <si>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</si>
  <si>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</si>
  <si>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</si>
  <si>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</si>
  <si>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</si>
  <si>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</si>
  <si>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</si>
  <si>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</si>
  <si>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</si>
  <si>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</si>
  <si>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</si>
  <si>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</si>
  <si>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</si>
  <si>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</si>
  <si>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</si>
  <si>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</si>
  <si>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</si>
  <si>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</si>
  <si>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</si>
  <si>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</si>
  <si>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</si>
  <si>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</si>
  <si>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</si>
  <si>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</si>
  <si>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</si>
  <si>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</si>
  <si>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</si>
  <si>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</si>
  <si>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</si>
  <si>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</si>
  <si>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</si>
  <si>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</si>
  <si>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</si>
  <si>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</si>
  <si>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</si>
  <si>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</si>
  <si>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</si>
  <si>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</si>
  <si>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</si>
  <si>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</si>
  <si>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</si>
  <si>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</si>
  <si>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</si>
  <si>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</si>
  <si>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</si>
  <si>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</si>
  <si>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</si>
  <si>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</si>
  <si>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</si>
  <si>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</si>
  <si>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</si>
  <si>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</si>
  <si>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</si>
  <si>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</si>
  <si>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</si>
  <si>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</si>
  <si>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</si>
  <si>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</si>
  <si>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</si>
  <si>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</si>
  <si>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</si>
  <si>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</si>
  <si>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</si>
  <si>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</si>
  <si>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</si>
  <si>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</si>
  <si>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</si>
  <si>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</si>
  <si>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</si>
  <si>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</si>
  <si>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</si>
  <si>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</si>
  <si>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</si>
  <si>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</si>
  <si>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</si>
  <si>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</si>
  <si>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</si>
  <si>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</si>
  <si>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</si>
  <si>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</si>
  <si>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</si>
  <si>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</si>
  <si>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</si>
  <si>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</si>
  <si>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</si>
  <si>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</si>
  <si>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</si>
  <si>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</si>
  <si>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</si>
  <si>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</si>
  <si>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</si>
  <si>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</si>
  <si>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</si>
  <si>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</si>
  <si>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</si>
  <si>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</si>
  <si>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</si>
  <si>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</si>
  <si>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</si>
  <si>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</si>
  <si>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</si>
  <si>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</si>
  <si>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</si>
  <si>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</si>
  <si>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</si>
  <si>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</si>
  <si>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</si>
  <si>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</si>
  <si>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</si>
  <si>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</si>
  <si>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</si>
  <si>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</si>
  <si>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</si>
  <si>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</si>
  <si>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</si>
  <si>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</si>
  <si>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</si>
  <si>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</si>
  <si>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</si>
  <si>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</si>
  <si>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</si>
  <si>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</si>
  <si>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</si>
  <si>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</si>
  <si>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</si>
  <si>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</si>
  <si>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</si>
  <si>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</si>
  <si>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</si>
  <si>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</si>
  <si>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</si>
  <si>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</si>
  <si>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</si>
  <si>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</si>
  <si>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</si>
  <si>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</si>
  <si>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</si>
  <si>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</si>
  <si>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</si>
  <si>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</si>
  <si>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</si>
  <si>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</si>
  <si>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</si>
  <si>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</si>
  <si>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</si>
  <si>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</si>
  <si>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</si>
  <si>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</si>
  <si>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</si>
  <si>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</si>
  <si>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</si>
  <si>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</si>
  <si>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</si>
  <si>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</si>
  <si>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</si>
  <si>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</si>
  <si>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</si>
  <si>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</si>
  <si>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</si>
  <si>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</si>
  <si>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</si>
  <si>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</si>
  <si>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</si>
  <si>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</si>
  <si>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</si>
  <si>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</si>
  <si>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</si>
  <si>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</si>
  <si>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</si>
  <si>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</si>
  <si>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</si>
  <si>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</si>
  <si>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</si>
  <si>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</si>
  <si>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</si>
  <si>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</si>
  <si>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</si>
  <si>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</si>
  <si>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</si>
  <si>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</si>
  <si>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</si>
  <si>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</si>
  <si>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</si>
  <si>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</si>
  <si>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</si>
  <si>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</si>
  <si>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</si>
  <si>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</si>
  <si>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</si>
  <si>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</si>
  <si>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</si>
  <si>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</si>
  <si>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</si>
  <si>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</si>
  <si>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</si>
  <si>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</si>
  <si>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</si>
  <si>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</si>
  <si>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</si>
  <si>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</si>
  <si>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</si>
  <si>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</si>
  <si>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</si>
  <si>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</si>
  <si>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</si>
  <si>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</si>
  <si>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</si>
  <si>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</si>
  <si>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</si>
  <si>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</si>
  <si>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</si>
  <si>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</si>
  <si>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</si>
  <si>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</si>
  <si>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</si>
  <si>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</si>
  <si>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</si>
  <si>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</si>
  <si>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</si>
  <si>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</si>
  <si>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</si>
  <si>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</si>
  <si>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</si>
  <si>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</si>
  <si>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</si>
  <si>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</si>
  <si>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</si>
  <si>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</si>
  <si>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</si>
  <si>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</si>
  <si>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</si>
  <si>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</si>
  <si>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</si>
  <si>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</si>
  <si>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</si>
  <si>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</si>
  <si>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</si>
  <si>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</si>
  <si>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</si>
  <si>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</si>
  <si>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</si>
  <si>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</si>
  <si>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</si>
  <si>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</si>
  <si>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</si>
  <si>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</si>
  <si>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</si>
  <si>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</si>
  <si>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</si>
  <si>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</si>
  <si>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</si>
  <si>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</si>
  <si>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</si>
  <si>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</si>
  <si>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</si>
  <si>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</si>
  <si>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</si>
  <si>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</si>
  <si>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</si>
  <si>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</si>
  <si>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</si>
  <si>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</si>
  <si>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</si>
  <si>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</si>
  <si>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</si>
  <si>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</si>
  <si>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</si>
  <si>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</si>
  <si>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</si>
  <si>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</si>
  <si>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</si>
  <si>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</si>
  <si>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</si>
  <si>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</si>
  <si>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</si>
  <si>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</si>
  <si>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</si>
  <si>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</si>
  <si>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</si>
  <si>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</si>
  <si>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</si>
  <si>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</si>
  <si>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</si>
  <si>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</si>
  <si>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</si>
  <si>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</si>
  <si>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</si>
  <si>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</si>
  <si>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</si>
  <si>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</si>
  <si>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</si>
  <si>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</si>
  <si>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</si>
  <si>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</si>
  <si>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</si>
  <si>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</si>
  <si>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</si>
  <si>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</si>
  <si>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</si>
  <si>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</si>
  <si>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</si>
  <si>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</si>
  <si>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</si>
  <si>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</si>
  <si>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</si>
  <si>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</si>
  <si>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</si>
  <si>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</si>
  <si>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</si>
  <si>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</si>
  <si>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</si>
  <si>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</si>
  <si>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</si>
  <si>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</si>
  <si>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</si>
  <si>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</si>
  <si>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</si>
  <si>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</si>
  <si>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</si>
  <si>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</si>
  <si>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</si>
  <si>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</si>
  <si>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</si>
  <si>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</si>
  <si>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</si>
  <si>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</si>
  <si>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</si>
  <si>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</si>
  <si>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</si>
  <si>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</si>
  <si>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</si>
  <si>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</si>
  <si>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</si>
  <si>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</si>
  <si>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</si>
  <si>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</si>
  <si>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</si>
  <si>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</si>
  <si>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</si>
  <si>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</si>
  <si>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</si>
  <si>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</si>
  <si>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</si>
  <si>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</si>
  <si>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</si>
  <si>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</si>
  <si>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</si>
  <si>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</si>
  <si>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</si>
  <si>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</si>
  <si>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</si>
  <si>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</si>
  <si>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</si>
  <si>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</si>
  <si>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</si>
  <si>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</si>
  <si>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</si>
  <si>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</si>
  <si>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</si>
  <si>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</si>
  <si>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</si>
  <si>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</si>
  <si>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</si>
  <si>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</si>
  <si>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</si>
  <si>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</si>
  <si>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</si>
  <si>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</si>
  <si>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</si>
  <si>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</si>
  <si>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</si>
  <si>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</si>
  <si>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</si>
  <si>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</si>
  <si>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</si>
  <si>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</si>
  <si>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</si>
  <si>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</si>
  <si>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</si>
  <si>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</si>
  <si>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</si>
  <si>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</si>
  <si>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</si>
  <si>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</si>
  <si>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</si>
  <si>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</si>
  <si>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</si>
  <si>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</si>
  <si>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</si>
  <si>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</si>
  <si>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</si>
  <si>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</si>
  <si>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</si>
  <si>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</si>
  <si>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</si>
  <si>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</si>
  <si>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</si>
  <si>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</si>
  <si>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</si>
  <si>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</si>
  <si>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</si>
  <si>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</si>
  <si>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</si>
  <si>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</si>
  <si>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</si>
  <si>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</si>
  <si>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</si>
  <si>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</si>
  <si>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</si>
  <si>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</si>
  <si>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</si>
  <si>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</si>
  <si>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</si>
  <si>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</si>
  <si>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</si>
  <si>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</si>
  <si>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</si>
  <si>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</si>
  <si>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</si>
  <si>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</si>
  <si>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</si>
  <si>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</si>
  <si>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</si>
  <si>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</si>
  <si>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</si>
  <si>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</si>
  <si>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</si>
  <si>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</si>
  <si>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</si>
  <si>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</si>
  <si>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</si>
  <si>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</si>
  <si>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</si>
  <si>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</si>
  <si>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</si>
  <si>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</si>
  <si>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</si>
  <si>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</si>
  <si>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</si>
  <si>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</si>
  <si>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</si>
  <si>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</si>
  <si>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</si>
  <si>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</si>
  <si>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</si>
  <si>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</si>
  <si>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</si>
  <si>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</si>
  <si>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</si>
  <si>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</si>
  <si>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</si>
  <si>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</si>
  <si>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</si>
  <si>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</si>
  <si>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</si>
  <si>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</si>
  <si>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</si>
  <si>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</si>
  <si>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</si>
  <si>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</si>
  <si>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</si>
  <si>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</si>
  <si>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</si>
  <si>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</si>
  <si>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</si>
  <si>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</si>
  <si>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</si>
  <si>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</si>
  <si>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</si>
  <si>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</si>
  <si>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</si>
  <si>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</si>
  <si>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</si>
  <si>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</si>
  <si>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</si>
  <si>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</si>
  <si>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</si>
  <si>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</si>
  <si>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</si>
  <si>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</si>
  <si>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</si>
  <si>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</si>
  <si>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</si>
  <si>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</si>
  <si>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</si>
  <si>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</si>
  <si>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</si>
  <si>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</si>
  <si>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</si>
  <si>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</si>
  <si>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</si>
  <si>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</si>
  <si>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</si>
  <si>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</si>
  <si>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</si>
  <si>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</si>
  <si>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</si>
  <si>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</si>
  <si>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</si>
  <si>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</si>
  <si>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</si>
  <si>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</si>
  <si>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</si>
  <si>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</si>
  <si>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</si>
  <si>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</si>
  <si>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</si>
  <si>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</si>
  <si>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</si>
  <si>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</si>
  <si>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</si>
  <si>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</si>
  <si>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</si>
  <si>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</si>
  <si>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</si>
  <si>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</si>
  <si>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</si>
  <si>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</si>
  <si>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</si>
  <si>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</si>
  <si>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</si>
  <si>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</si>
  <si>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</si>
  <si>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</si>
  <si>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</si>
  <si>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</si>
  <si>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</si>
  <si>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</si>
  <si>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</si>
  <si>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</si>
  <si>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</si>
  <si>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</si>
  <si>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</si>
  <si>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</si>
  <si>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</si>
  <si>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</si>
  <si>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</si>
  <si>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</si>
  <si>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</si>
  <si>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</si>
  <si>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</si>
  <si>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</si>
  <si>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</si>
  <si>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</si>
  <si>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</si>
  <si>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</si>
  <si>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</si>
  <si>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</si>
  <si>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</si>
  <si>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</si>
  <si>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</si>
  <si>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</si>
  <si>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</si>
  <si>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</si>
  <si>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</si>
  <si>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</si>
  <si>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</si>
  <si>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</si>
  <si>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</si>
  <si>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</si>
  <si>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</si>
  <si>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</si>
  <si>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</si>
  <si>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</si>
  <si>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</si>
  <si>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</si>
  <si>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</si>
  <si>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</si>
  <si>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</si>
  <si>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</si>
  <si>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</si>
  <si>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</si>
  <si>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</si>
  <si>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</si>
  <si>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</si>
  <si>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</si>
  <si>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</si>
  <si>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</si>
  <si>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</si>
  <si>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</si>
  <si>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</si>
  <si>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</si>
  <si>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</si>
  <si>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</si>
  <si>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</si>
  <si>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</si>
  <si>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</si>
  <si>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</si>
  <si>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</si>
  <si>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</si>
  <si>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</si>
  <si>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</si>
  <si>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</si>
  <si>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</si>
  <si>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</si>
  <si>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</si>
  <si>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</si>
  <si>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</si>
  <si>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</si>
  <si>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</si>
  <si>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</si>
  <si>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</si>
  <si>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</si>
  <si>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</si>
  <si>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</si>
  <si>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</si>
  <si>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</si>
  <si>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</si>
  <si>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</si>
  <si>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</si>
  <si>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</si>
  <si>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</si>
  <si>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</si>
  <si>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</si>
  <si>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</si>
  <si>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</si>
  <si>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</si>
  <si>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</si>
  <si>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</si>
  <si>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</si>
  <si>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</si>
  <si>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</si>
  <si>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</si>
  <si>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</si>
  <si>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</si>
  <si>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</si>
  <si>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</si>
  <si>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</si>
  <si>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</si>
  <si>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</si>
  <si>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</si>
  <si>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</si>
  <si>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</si>
  <si>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</si>
  <si>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</si>
  <si>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</si>
  <si>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</si>
  <si>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</si>
  <si>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</si>
  <si>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</si>
  <si>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</si>
  <si>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</si>
  <si>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</si>
  <si>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</si>
  <si>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</si>
  <si>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</si>
  <si>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</si>
  <si>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</si>
  <si>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</si>
  <si>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</si>
  <si>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</si>
  <si>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</si>
  <si>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</si>
  <si>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</si>
  <si>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</si>
  <si>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</si>
  <si>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</si>
  <si>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</si>
  <si>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</si>
  <si>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</si>
  <si>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</si>
  <si>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</si>
  <si>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</si>
  <si>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</si>
  <si>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</si>
  <si>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</si>
  <si>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</si>
  <si>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</si>
  <si>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</si>
  <si>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</si>
  <si>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</si>
  <si>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</si>
  <si>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</si>
  <si>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</si>
  <si>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</si>
  <si>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</si>
  <si>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</si>
  <si>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</si>
  <si>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</si>
  <si>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</si>
  <si>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</si>
  <si>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</si>
  <si>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</si>
  <si>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</si>
  <si>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</si>
  <si>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</si>
  <si>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</si>
  <si>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</si>
  <si>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</si>
  <si>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</si>
  <si>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</si>
  <si>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</si>
  <si>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</si>
  <si>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</si>
  <si>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</si>
  <si>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</si>
  <si>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</si>
  <si>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</si>
  <si>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</si>
  <si>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</si>
  <si>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</si>
  <si>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</si>
  <si>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</si>
  <si>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</si>
  <si>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</si>
  <si>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</si>
  <si>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</si>
  <si>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</si>
  <si>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</si>
  <si>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</si>
  <si>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</si>
  <si>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</si>
  <si>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</si>
  <si>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</si>
  <si>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</si>
  <si>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</si>
  <si>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</si>
  <si>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</si>
  <si>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</si>
  <si>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</si>
  <si>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</si>
  <si>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</si>
  <si>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</si>
  <si>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</si>
  <si>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</si>
  <si>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</si>
  <si>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</si>
  <si>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</si>
  <si>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</si>
  <si>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</si>
  <si>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</si>
  <si>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</si>
  <si>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</si>
  <si>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</si>
  <si>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</si>
  <si>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</si>
  <si>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</si>
  <si>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</si>
  <si>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</si>
  <si>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</si>
  <si>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</si>
  <si>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</si>
  <si>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</si>
  <si>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</si>
  <si>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</si>
  <si>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</si>
  <si>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</si>
  <si>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</si>
  <si>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</si>
  <si>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</si>
  <si>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</si>
  <si>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</si>
  <si>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</si>
  <si>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</si>
  <si>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</si>
  <si>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</si>
  <si>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</si>
  <si>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</si>
  <si>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</si>
  <si>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</si>
  <si>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</si>
  <si>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</si>
  <si>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</si>
  <si>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</si>
  <si>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</si>
  <si>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</si>
  <si>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</si>
  <si>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</si>
  <si>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</si>
  <si>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</si>
  <si>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</si>
  <si>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</si>
  <si>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</si>
  <si>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</si>
  <si>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</si>
  <si>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</si>
  <si>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</si>
  <si>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</si>
  <si>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</si>
  <si>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</si>
  <si>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</si>
  <si>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</si>
  <si>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</si>
  <si>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</si>
  <si>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</si>
  <si>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</si>
  <si>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</si>
  <si>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</si>
  <si>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</si>
  <si>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</si>
  <si>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</si>
  <si>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</si>
  <si>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</si>
  <si>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</si>
  <si>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</si>
  <si>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</si>
  <si>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</si>
  <si>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</si>
  <si>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</si>
  <si>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</si>
  <si>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</si>
  <si>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</si>
  <si>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</si>
  <si>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</si>
  <si>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</si>
  <si>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</si>
  <si>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</si>
  <si>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</si>
  <si>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</si>
  <si>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</si>
  <si>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</si>
  <si>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</si>
  <si>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</si>
  <si>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</si>
  <si>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</si>
  <si>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</si>
  <si>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</si>
  <si>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</si>
  <si>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</si>
  <si>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</si>
  <si>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</si>
  <si>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</si>
  <si>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</si>
  <si>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</si>
  <si>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</si>
  <si>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</si>
  <si>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</si>
  <si>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</si>
  <si>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</si>
  <si>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</si>
  <si>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</si>
  <si>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</si>
  <si>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</si>
  <si>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</si>
  <si>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</si>
  <si>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</si>
  <si>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</si>
  <si>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</si>
  <si>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</si>
  <si>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</si>
  <si>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</si>
  <si>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</si>
  <si>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</si>
  <si>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</si>
  <si>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</si>
  <si>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</si>
  <si>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</si>
  <si>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</si>
  <si>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</si>
  <si>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</si>
  <si>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</si>
  <si>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</si>
  <si>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</si>
  <si>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</si>
  <si>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</si>
  <si>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</si>
  <si>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</si>
  <si>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</si>
  <si>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</si>
  <si>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</si>
  <si>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</si>
  <si>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</si>
  <si>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</si>
  <si>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</si>
  <si>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</si>
  <si>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</si>
  <si>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</si>
  <si>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</si>
  <si>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</si>
  <si>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</si>
  <si>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</si>
  <si>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</si>
  <si>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</si>
  <si>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</si>
  <si>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</si>
  <si>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</si>
  <si>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</si>
  <si>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</si>
  <si>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</si>
  <si>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</si>
  <si>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</si>
  <si>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</si>
  <si>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</si>
  <si>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</si>
  <si>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</si>
  <si>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</si>
  <si>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</si>
  <si>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</si>
  <si>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</si>
  <si>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</si>
  <si>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</si>
  <si>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</si>
  <si>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</si>
  <si>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</si>
  <si>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</si>
  <si>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</si>
  <si>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</si>
  <si>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</si>
  <si>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</si>
  <si>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</si>
  <si>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</si>
  <si>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</si>
  <si>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</si>
  <si>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</si>
  <si>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</si>
  <si>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</si>
  <si>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</si>
  <si>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</si>
  <si>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</si>
  <si>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</si>
  <si>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</si>
  <si>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</si>
  <si>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</si>
  <si>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</si>
  <si>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</si>
  <si>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</si>
  <si>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</si>
  <si>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</si>
  <si>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</si>
  <si>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</si>
  <si>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</si>
  <si>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</si>
  <si>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</si>
  <si>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</si>
  <si>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</si>
  <si>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</si>
  <si>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</si>
  <si>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</si>
  <si>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</si>
  <si>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</si>
  <si>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</si>
  <si>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</si>
  <si>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</si>
  <si>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</si>
  <si>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</si>
  <si>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</si>
  <si>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</si>
  <si>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</si>
  <si>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</si>
  <si>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</si>
  <si>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</si>
  <si>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</si>
  <si>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</si>
  <si>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</si>
  <si>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</si>
  <si>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</si>
  <si>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</si>
  <si>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</si>
  <si>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</si>
  <si>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</si>
  <si>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</si>
  <si>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</si>
  <si>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</si>
  <si>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</si>
  <si>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</si>
  <si>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</si>
  <si>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</si>
  <si>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</si>
  <si>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</si>
  <si>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</si>
  <si>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</si>
  <si>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</si>
  <si>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</si>
  <si>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</si>
  <si>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</si>
  <si>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</si>
  <si>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</si>
  <si>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</si>
  <si>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</si>
  <si>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</si>
  <si>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</si>
  <si>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</si>
  <si>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</si>
  <si>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</si>
  <si>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</si>
  <si>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</si>
  <si>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</si>
  <si>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</si>
  <si>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</si>
  <si>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</si>
  <si>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</si>
  <si>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</si>
  <si>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</si>
  <si>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</si>
  <si>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</si>
  <si>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</si>
  <si>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</si>
  <si>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</si>
  <si>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</si>
  <si>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</si>
  <si>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</si>
  <si>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</si>
  <si>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</si>
  <si>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</si>
  <si>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</si>
  <si>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</si>
  <si>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</si>
  <si>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</si>
  <si>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</si>
  <si>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</si>
  <si>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</si>
  <si>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</si>
  <si>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</si>
  <si>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</si>
  <si>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</si>
  <si>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</si>
  <si>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</si>
  <si>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</si>
  <si>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</si>
  <si>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</si>
  <si>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</si>
  <si>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</si>
  <si>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</si>
  <si>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</si>
  <si>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</si>
  <si>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</si>
  <si>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</si>
  <si>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</si>
  <si>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</si>
  <si>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</si>
  <si>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</si>
  <si>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</si>
  <si>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</si>
  <si>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</si>
  <si>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</si>
  <si>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</si>
  <si>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</si>
  <si>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</si>
  <si>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</si>
  <si>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</si>
  <si>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</si>
  <si>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</si>
  <si>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</si>
  <si>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</si>
  <si>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</si>
  <si>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</si>
  <si>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</si>
  <si>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</si>
  <si>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</si>
  <si>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</si>
  <si>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</si>
  <si>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</si>
  <si>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</si>
  <si>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</si>
  <si>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</si>
  <si>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</si>
  <si>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</si>
  <si>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</si>
  <si>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</si>
  <si>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</si>
  <si>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</si>
  <si>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</si>
  <si>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</si>
  <si>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</si>
  <si>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</si>
  <si>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</si>
  <si>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</si>
  <si>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</si>
  <si>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</si>
  <si>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</si>
  <si>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</si>
  <si>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</si>
  <si>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</si>
  <si>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</si>
  <si>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</si>
  <si>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</si>
  <si>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</si>
  <si>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</si>
  <si>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</si>
  <si>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</si>
  <si>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</si>
  <si>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</si>
  <si>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</si>
  <si>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</si>
  <si>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</si>
  <si>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</si>
  <si>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</si>
  <si>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</si>
  <si>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</si>
  <si>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</si>
  <si>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</si>
  <si>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</si>
  <si>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</si>
  <si>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</si>
  <si>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</si>
  <si>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</si>
  <si>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</si>
  <si>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</si>
  <si>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</si>
  <si>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</si>
  <si>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</si>
  <si>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</si>
  <si>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</si>
  <si>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</si>
  <si>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</si>
  <si>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</si>
  <si>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</si>
  <si>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</si>
  <si>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</si>
  <si>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</si>
  <si>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</si>
  <si>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</si>
  <si>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</si>
  <si>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</si>
  <si>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</si>
  <si>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</si>
  <si>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</si>
  <si>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</si>
  <si>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</si>
  <si>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</si>
  <si>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</si>
  <si>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</si>
  <si>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</si>
  <si>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</si>
  <si>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</si>
  <si>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</si>
  <si>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</si>
  <si>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</si>
  <si>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</si>
  <si>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</si>
  <si>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</si>
  <si>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</si>
  <si>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</si>
  <si>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</si>
  <si>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</si>
  <si>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</si>
  <si>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</si>
  <si>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</si>
  <si>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</si>
  <si>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</si>
  <si>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</si>
  <si>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</si>
  <si>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</si>
  <si>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</si>
  <si>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</si>
  <si>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</si>
  <si>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</si>
  <si>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</si>
  <si>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</si>
  <si>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</si>
  <si>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</si>
  <si>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</si>
  <si>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</si>
  <si>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</si>
  <si>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</si>
  <si>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</si>
  <si>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</si>
  <si>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</si>
  <si>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</si>
  <si>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</si>
  <si>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</si>
  <si>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</si>
  <si>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</si>
  <si>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</si>
  <si>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</si>
  <si>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</si>
  <si>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</si>
  <si>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</si>
  <si>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</si>
  <si>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</si>
  <si>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</si>
  <si>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</si>
  <si>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</si>
  <si>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</si>
  <si>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</si>
  <si>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</si>
  <si>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</si>
  <si>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</si>
  <si>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</si>
  <si>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</si>
  <si>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</si>
  <si>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</si>
  <si>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</si>
  <si>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</si>
  <si>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</si>
  <si>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</si>
  <si>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</si>
  <si>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</si>
  <si>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</si>
  <si>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</si>
  <si>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</si>
  <si>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</si>
  <si>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</si>
  <si>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</si>
  <si>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</si>
  <si>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</si>
  <si>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</si>
  <si>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</si>
  <si>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</si>
  <si>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</si>
  <si>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</si>
  <si>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</si>
  <si>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</si>
  <si>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</si>
  <si>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</si>
  <si>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</si>
  <si>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</si>
  <si>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</si>
  <si>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</si>
  <si>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</si>
  <si>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</si>
  <si>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</si>
  <si>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</si>
  <si>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</si>
  <si>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</si>
  <si>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</si>
  <si>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</si>
  <si>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</si>
  <si>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</si>
  <si>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</si>
  <si>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</si>
  <si>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</si>
  <si>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</si>
  <si>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</si>
  <si>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</si>
  <si>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</si>
  <si>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</si>
  <si>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</si>
  <si>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</si>
  <si>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</si>
  <si>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</si>
  <si>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</si>
  <si>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</si>
  <si>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</si>
  <si>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</si>
  <si>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</si>
  <si>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</si>
  <si>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</si>
  <si>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</si>
  <si>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</si>
  <si>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</si>
  <si>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</si>
  <si>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</si>
  <si>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</si>
  <si>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</si>
  <si>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</si>
  <si>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</si>
  <si>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</si>
  <si>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</si>
  <si>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</si>
  <si>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</si>
  <si>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</si>
  <si>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</si>
  <si>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</si>
  <si>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</si>
  <si>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</si>
  <si>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</si>
  <si>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</si>
  <si>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</si>
  <si>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</si>
  <si>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</si>
  <si>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</si>
  <si>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</si>
  <si>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</si>
  <si>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</si>
  <si>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</si>
  <si>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</si>
  <si>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</si>
  <si>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</si>
  <si>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</si>
  <si>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</si>
  <si>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</si>
  <si>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</si>
  <si>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</si>
  <si>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</si>
  <si>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</si>
  <si>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</si>
  <si>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</si>
  <si>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</si>
  <si>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</si>
  <si>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</si>
  <si>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</si>
  <si>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</si>
  <si>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</si>
  <si>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</si>
  <si>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</si>
  <si>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</si>
  <si>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</si>
  <si>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</si>
  <si>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</si>
  <si>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</si>
  <si>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</si>
  <si>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</si>
  <si>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</si>
  <si>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</si>
  <si>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</si>
  <si>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</si>
  <si>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</si>
  <si>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</si>
  <si>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</si>
  <si>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</si>
  <si>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</si>
  <si>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</si>
  <si>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</si>
  <si>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</si>
  <si>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</si>
  <si>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</si>
  <si>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</si>
  <si>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</si>
  <si>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</si>
  <si>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</si>
  <si>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</si>
  <si>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</si>
  <si>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</si>
  <si>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</si>
  <si>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</si>
  <si>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</si>
  <si>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</si>
  <si>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</si>
  <si>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</si>
  <si>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</si>
  <si>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</si>
  <si>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</si>
  <si>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</si>
  <si>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</si>
  <si>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</si>
  <si>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</si>
  <si>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</si>
  <si>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</si>
  <si>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</si>
  <si>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</si>
  <si>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</si>
  <si>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</si>
  <si>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</si>
  <si>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</si>
  <si>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</si>
  <si>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</si>
  <si>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</si>
  <si>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</si>
  <si>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</si>
  <si>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</si>
  <si>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</si>
  <si>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</si>
  <si>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</si>
  <si>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</si>
  <si>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</si>
  <si>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</si>
  <si>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</si>
  <si>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</si>
  <si>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</si>
  <si>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</si>
  <si>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</si>
  <si>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</si>
  <si>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</si>
  <si>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</si>
  <si>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</si>
  <si>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</si>
  <si>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</si>
  <si>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</si>
  <si>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</si>
  <si>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</si>
  <si>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</si>
  <si>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</si>
  <si>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</si>
  <si>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</si>
  <si>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</si>
  <si>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</si>
  <si>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</si>
  <si>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</si>
  <si>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</si>
  <si>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</si>
  <si>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</si>
  <si>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</si>
  <si>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</si>
  <si>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</si>
  <si>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</si>
  <si>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</si>
  <si>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</si>
  <si>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</si>
  <si>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</si>
  <si>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</si>
  <si>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</si>
  <si>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</si>
  <si>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</si>
  <si>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</si>
  <si>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</si>
  <si>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</si>
  <si>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</si>
  <si>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</si>
  <si>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</si>
  <si>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</si>
  <si>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</si>
  <si>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</si>
  <si>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</si>
  <si>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</si>
  <si>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</si>
  <si>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</si>
  <si>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</si>
  <si>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</si>
  <si>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</si>
  <si>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</si>
  <si>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</si>
  <si>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</si>
  <si>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</si>
  <si>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</si>
  <si>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</si>
  <si>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</si>
  <si>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</si>
  <si>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</si>
  <si>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</si>
  <si>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</si>
  <si>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</si>
  <si>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</si>
  <si>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</si>
  <si>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</si>
  <si>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</si>
  <si>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</si>
  <si>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</si>
  <si>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</si>
  <si>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</si>
  <si>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</si>
  <si>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</si>
  <si>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</si>
  <si>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</si>
  <si>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</si>
  <si>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</si>
  <si>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</si>
  <si>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</si>
  <si>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</si>
  <si>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</si>
  <si>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</si>
  <si>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</si>
  <si>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</si>
  <si>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</si>
  <si>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</si>
  <si>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</si>
  <si>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</si>
  <si>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</si>
  <si>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</si>
  <si>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</si>
  <si>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</si>
  <si>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</si>
  <si>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</si>
  <si>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</si>
  <si>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</si>
  <si>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</si>
  <si>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</si>
  <si>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</si>
  <si>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</si>
  <si>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</si>
  <si>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</si>
  <si>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</si>
  <si>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</si>
  <si>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</si>
  <si>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</si>
  <si>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</si>
  <si>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</si>
  <si>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</si>
  <si>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</si>
  <si>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</si>
  <si>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</si>
  <si>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</si>
  <si>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</si>
  <si>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</si>
  <si>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</si>
  <si>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</si>
  <si>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</si>
  <si>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</si>
  <si>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</si>
  <si>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</si>
  <si>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</si>
  <si>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</si>
  <si>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</si>
  <si>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</si>
  <si>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</si>
  <si>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</si>
  <si>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</si>
  <si>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</si>
  <si>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</si>
  <si>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</si>
  <si>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</si>
  <si>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</si>
  <si>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</si>
  <si>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</si>
  <si>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</si>
  <si>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</si>
  <si>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</si>
  <si>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</si>
  <si>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</si>
  <si>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</si>
  <si>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</si>
  <si>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</si>
  <si>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</si>
  <si>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</si>
  <si>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</si>
  <si>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</si>
  <si>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</si>
  <si>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</si>
  <si>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</si>
  <si>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</si>
  <si>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</si>
  <si>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</si>
  <si>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</si>
  <si>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</si>
  <si>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</si>
  <si>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</si>
  <si>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</si>
  <si>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</si>
  <si>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</si>
  <si>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</si>
  <si>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</si>
  <si>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</si>
  <si>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</si>
  <si>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</si>
  <si>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</si>
  <si>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</si>
  <si>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</si>
  <si>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</si>
  <si>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</si>
  <si>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</si>
  <si>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</si>
  <si>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</si>
  <si>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</si>
  <si>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</si>
  <si>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</si>
  <si>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</si>
  <si>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</si>
  <si>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</si>
  <si>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</si>
  <si>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</si>
  <si>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</si>
  <si>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</si>
  <si>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</si>
  <si>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</si>
  <si>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</si>
  <si>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</si>
  <si>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</si>
  <si>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</si>
  <si>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</si>
  <si>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</si>
  <si>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</si>
  <si>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</si>
  <si>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</si>
  <si>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</si>
  <si>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</si>
  <si>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</si>
  <si>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</si>
  <si>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</si>
  <si>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</si>
  <si>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</si>
  <si>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</si>
  <si>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</si>
  <si>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</si>
  <si>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</si>
  <si>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</si>
  <si>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</si>
  <si>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</si>
  <si>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</si>
  <si>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</si>
  <si>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</si>
  <si>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</si>
  <si>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</si>
  <si>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</si>
  <si>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</si>
  <si>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</si>
  <si>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</si>
  <si>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</si>
  <si>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</si>
  <si>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</si>
  <si>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</si>
  <si>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</si>
  <si>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</si>
  <si>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</si>
  <si>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</si>
  <si>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</si>
  <si>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</si>
  <si>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</si>
  <si>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</si>
  <si>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</si>
  <si>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</si>
  <si>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</si>
  <si>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</si>
  <si>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</si>
  <si>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</si>
  <si>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</si>
  <si>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</si>
  <si>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</si>
  <si>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</si>
  <si>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</si>
  <si>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</si>
  <si>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</si>
  <si>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</si>
  <si>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</si>
  <si>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</si>
  <si>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</si>
  <si>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</si>
  <si>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</si>
  <si>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</si>
  <si>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</si>
  <si>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</si>
  <si>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</si>
  <si>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</si>
  <si>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</si>
  <si>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</si>
  <si>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</si>
  <si>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</si>
  <si>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</si>
  <si>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</si>
  <si>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</si>
  <si>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</si>
  <si>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</si>
  <si>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</si>
  <si>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</si>
  <si>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</si>
  <si>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</si>
  <si>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</si>
  <si>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</si>
  <si>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</si>
  <si>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</si>
  <si>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</si>
  <si>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</si>
  <si>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</si>
  <si>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</si>
  <si>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</si>
  <si>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</si>
  <si>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</si>
  <si>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</si>
  <si>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</si>
  <si>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</si>
  <si>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</si>
  <si>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</si>
  <si>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</si>
  <si>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</si>
  <si>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</si>
  <si>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</si>
  <si>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</si>
  <si>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</si>
  <si>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</si>
  <si>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</si>
  <si>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</si>
  <si>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</si>
  <si>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</si>
  <si>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</si>
  <si>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</si>
  <si>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</si>
  <si>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</si>
  <si>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</si>
  <si>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</si>
  <si>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</si>
  <si>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</si>
  <si>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</si>
  <si>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</si>
  <si>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</si>
  <si>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</si>
  <si>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</si>
  <si>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</si>
  <si>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</si>
  <si>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</si>
  <si>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</si>
  <si>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</si>
  <si>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</si>
  <si>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</si>
  <si>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</si>
  <si>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</si>
  <si>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</si>
  <si>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</si>
  <si>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</si>
  <si>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</si>
  <si>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</si>
  <si>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</si>
  <si>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</si>
  <si>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</si>
  <si>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</si>
  <si>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</si>
  <si>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</si>
  <si>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</si>
  <si>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</si>
  <si>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</si>
  <si>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</si>
  <si>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</si>
  <si>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</si>
  <si>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</si>
  <si>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</si>
  <si>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</si>
  <si>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</si>
  <si>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</si>
  <si>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</si>
  <si>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</si>
  <si>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</si>
  <si>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</si>
  <si>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</si>
  <si>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</si>
  <si>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</si>
  <si>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</si>
  <si>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</si>
  <si>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</si>
  <si>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</si>
  <si>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</si>
  <si>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</si>
  <si>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</si>
  <si>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</si>
  <si>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</si>
  <si>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</si>
  <si>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</si>
  <si>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</si>
  <si>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</si>
  <si>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</si>
  <si>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</si>
  <si>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</si>
  <si>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</si>
  <si>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</si>
  <si>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</si>
  <si>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</si>
  <si>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</si>
  <si>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</si>
  <si>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</si>
  <si>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</si>
  <si>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</si>
  <si>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</si>
  <si>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</si>
  <si>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</si>
  <si>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</si>
  <si>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</si>
  <si>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</si>
  <si>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</si>
  <si>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</si>
  <si>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</si>
  <si>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</si>
  <si>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</si>
  <si>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</si>
  <si>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</si>
  <si>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</si>
  <si>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</si>
  <si>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</si>
  <si>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</si>
  <si>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</si>
  <si>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</si>
  <si>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</si>
  <si>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</si>
  <si>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</si>
  <si>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</si>
  <si>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</si>
  <si>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</si>
  <si>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</si>
  <si>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</si>
  <si>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</si>
  <si>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</si>
  <si>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</si>
  <si>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</si>
  <si>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</si>
  <si>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</si>
  <si>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</si>
  <si>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</si>
  <si>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</si>
  <si>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</si>
  <si>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</si>
  <si>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</si>
  <si>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</si>
  <si>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</si>
  <si>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</si>
  <si>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</si>
  <si>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</si>
  <si>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</si>
  <si>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</si>
  <si>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</si>
  <si>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</si>
  <si>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</si>
  <si>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</si>
  <si>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</si>
  <si>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</si>
  <si>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</si>
  <si>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</si>
  <si>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</si>
  <si>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</si>
  <si>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</si>
  <si>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</si>
  <si>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</si>
  <si>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</si>
  <si>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</si>
  <si>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</si>
  <si>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</si>
  <si>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</si>
  <si>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</si>
  <si>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</si>
  <si>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</si>
  <si>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</si>
  <si>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</si>
  <si>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</si>
  <si>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</si>
  <si>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</si>
  <si>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</si>
  <si>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</si>
  <si>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</si>
  <si>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</si>
  <si>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</si>
  <si>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</si>
  <si>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</si>
  <si>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</si>
  <si>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</si>
  <si>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</si>
  <si>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</si>
  <si>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</si>
  <si>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</si>
  <si>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</si>
  <si>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</si>
  <si>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</si>
  <si>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</si>
  <si>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</si>
  <si>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</si>
  <si>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</si>
  <si>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</si>
  <si>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</si>
  <si>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</si>
  <si>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</si>
  <si>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</si>
  <si>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</si>
  <si>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</si>
  <si>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</si>
  <si>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</si>
  <si>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</si>
  <si>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</si>
  <si>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</si>
  <si>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</si>
  <si>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</si>
  <si>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</si>
  <si>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</si>
  <si>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</si>
  <si>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</si>
  <si>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</si>
  <si>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</si>
  <si>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</si>
  <si>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</si>
  <si>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</si>
  <si>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</si>
  <si>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</si>
  <si>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</si>
  <si>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</si>
  <si>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</si>
  <si>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</si>
  <si>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</si>
  <si>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</si>
  <si>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</si>
  <si>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</si>
  <si>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</si>
  <si>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</si>
  <si>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</si>
  <si>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</si>
  <si>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</si>
  <si>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</si>
  <si>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</si>
  <si>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</si>
  <si>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</si>
  <si>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</si>
  <si>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</si>
  <si>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</si>
  <si>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</si>
  <si>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</si>
  <si>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</si>
  <si>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</si>
  <si>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</si>
  <si>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</si>
  <si>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</si>
  <si>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</si>
  <si>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</si>
  <si>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</si>
  <si>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</si>
  <si>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</si>
  <si>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</si>
  <si>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</si>
  <si>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</si>
  <si>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</si>
  <si>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</si>
  <si>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</si>
  <si>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</si>
  <si>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</si>
  <si>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</si>
  <si>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</si>
  <si>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</si>
  <si>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</si>
  <si>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</si>
  <si>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</si>
  <si>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</si>
  <si>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</si>
  <si>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</si>
  <si>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</si>
  <si>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</si>
  <si>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</si>
  <si>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</si>
  <si>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</si>
  <si>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</si>
  <si>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</si>
  <si>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</si>
  <si>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</si>
  <si>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</si>
  <si>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</si>
  <si>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</si>
  <si>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</si>
  <si>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</si>
  <si>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</si>
  <si>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</si>
  <si>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</si>
  <si>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</si>
  <si>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</si>
  <si>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</si>
  <si>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</si>
  <si>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</si>
  <si>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</si>
  <si>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</si>
  <si>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</si>
  <si>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</si>
  <si>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</si>
  <si>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</si>
  <si>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</si>
  <si>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</si>
  <si>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</si>
  <si>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</si>
  <si>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</si>
  <si>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</si>
  <si>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</si>
  <si>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</si>
  <si>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</si>
  <si>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</si>
  <si>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</si>
  <si>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</si>
  <si>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</si>
  <si>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</si>
  <si>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</si>
  <si>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</si>
  <si>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</si>
  <si>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</si>
  <si>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</si>
  <si>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</si>
  <si>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</si>
  <si>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</si>
  <si>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</si>
  <si>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</si>
  <si>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</si>
  <si>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</si>
  <si>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</si>
  <si>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</si>
  <si>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</si>
  <si>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</si>
  <si>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</si>
  <si>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</si>
  <si>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</si>
  <si>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</si>
  <si>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</si>
  <si>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</si>
  <si>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</si>
  <si>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</si>
  <si>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</si>
  <si>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</si>
  <si>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</si>
  <si>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</si>
  <si>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</si>
  <si>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</si>
  <si>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</si>
  <si>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</si>
  <si>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</si>
  <si>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</si>
  <si>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</si>
  <si>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</si>
  <si>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</si>
  <si>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</si>
  <si>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</si>
  <si>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</si>
  <si>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</si>
  <si>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</si>
  <si>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</si>
  <si>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</si>
  <si>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</si>
  <si>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</si>
  <si>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</si>
  <si>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</si>
  <si>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</si>
  <si>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</si>
  <si>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</si>
  <si>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</si>
  <si>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</si>
  <si>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</si>
  <si>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</si>
  <si>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</si>
  <si>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</si>
  <si>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</si>
  <si>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</si>
  <si>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</si>
  <si>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</si>
  <si>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</si>
  <si>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</si>
  <si>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</si>
  <si>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</si>
  <si>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</si>
  <si>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</si>
  <si>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</si>
  <si>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</si>
  <si>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</si>
  <si>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</si>
  <si>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</si>
  <si>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</si>
  <si>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</si>
  <si>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</si>
  <si>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</si>
  <si>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</si>
  <si>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</si>
  <si>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</si>
  <si>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</si>
  <si>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</si>
  <si>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</si>
  <si>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</si>
  <si>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</si>
  <si>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</si>
  <si>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</si>
  <si>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</si>
  <si>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</si>
  <si>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</si>
  <si>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</si>
  <si>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</si>
  <si>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</si>
  <si>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</si>
  <si>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</si>
  <si>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</si>
  <si>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</si>
  <si>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</si>
  <si>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</si>
  <si>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</si>
  <si>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</si>
  <si>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</si>
  <si>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</si>
  <si>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</si>
  <si>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</si>
  <si>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</si>
  <si>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</si>
  <si>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</si>
  <si>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</si>
  <si>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</si>
  <si>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</si>
  <si>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</si>
  <si>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</si>
  <si>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</si>
  <si>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</si>
  <si>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</si>
  <si>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</si>
  <si>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</si>
  <si>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</si>
  <si>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</si>
  <si>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</si>
  <si>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</si>
  <si>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</si>
  <si>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</si>
  <si>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</si>
  <si>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</si>
  <si>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</si>
  <si>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</si>
  <si>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</si>
  <si>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</si>
  <si>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</si>
  <si>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</si>
  <si>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</si>
  <si>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</si>
  <si>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</si>
  <si>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</si>
  <si>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</si>
  <si>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</si>
  <si>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</si>
  <si>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</si>
  <si>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</si>
  <si>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</si>
  <si>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</si>
  <si>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</si>
  <si>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</si>
  <si>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</si>
  <si>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</si>
  <si>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</si>
  <si>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</si>
  <si>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</si>
  <si>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</si>
  <si>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</si>
  <si>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</si>
  <si>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</si>
  <si>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</si>
  <si>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</si>
  <si>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</si>
  <si>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</si>
  <si>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</si>
  <si>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</si>
  <si>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</si>
  <si>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</si>
  <si>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</si>
  <si>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</si>
  <si>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</si>
  <si>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</si>
  <si>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</si>
  <si>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</si>
  <si>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</si>
  <si>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</si>
  <si>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</si>
  <si>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</si>
  <si>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</si>
  <si>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</si>
  <si>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</si>
  <si>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</si>
  <si>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</si>
  <si>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</si>
  <si>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</si>
  <si>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</si>
  <si>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</si>
  <si>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</si>
  <si>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</si>
  <si>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</si>
  <si>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</si>
  <si>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</si>
  <si>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</si>
  <si>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</si>
  <si>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</si>
  <si>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</si>
  <si>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</si>
  <si>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</si>
  <si>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</si>
  <si>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</si>
  <si>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</si>
  <si>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</si>
  <si>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</si>
  <si>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</si>
  <si>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</si>
  <si>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</si>
  <si>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</si>
  <si>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</si>
  <si>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</si>
  <si>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</si>
  <si>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</si>
  <si>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</si>
  <si>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</si>
  <si>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</si>
  <si>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</si>
  <si>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</si>
  <si>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</si>
  <si>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</si>
  <si>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</si>
  <si>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</si>
  <si>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</si>
  <si>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</si>
  <si>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</si>
  <si>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</si>
  <si>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</si>
  <si>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</si>
  <si>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</si>
  <si>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</si>
  <si>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</si>
  <si>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</si>
  <si>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</si>
  <si>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</si>
  <si>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</si>
  <si>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</si>
  <si>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</si>
  <si>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</si>
  <si>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</si>
  <si>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</si>
  <si>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</si>
  <si>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</si>
  <si>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</si>
  <si>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</si>
  <si>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</si>
  <si>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</si>
  <si>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</si>
  <si>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</si>
  <si>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</si>
  <si>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</si>
  <si>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</si>
  <si>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</si>
  <si>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</si>
  <si>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</si>
  <si>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</si>
  <si>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</si>
  <si>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</si>
  <si>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</si>
  <si>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</si>
  <si>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</si>
  <si>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</si>
  <si>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</si>
  <si>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</si>
  <si>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</si>
  <si>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</si>
  <si>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</si>
  <si>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</si>
  <si>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</si>
  <si>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</si>
  <si>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</si>
  <si>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</si>
  <si>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</si>
  <si>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</si>
  <si>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</si>
  <si>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</si>
  <si>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</si>
  <si>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</si>
  <si>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</si>
  <si>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</si>
  <si>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</si>
  <si>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</si>
  <si>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</si>
  <si>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</si>
  <si>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</si>
  <si>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</si>
  <si>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</si>
  <si>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</si>
  <si>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</si>
  <si>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</si>
  <si>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</si>
  <si>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</si>
  <si>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</si>
  <si>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</si>
  <si>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</si>
  <si>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</si>
  <si>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</si>
  <si>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</si>
  <si>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</si>
  <si>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</si>
  <si>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</si>
  <si>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</si>
  <si>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</si>
  <si>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</si>
  <si>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</si>
  <si>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</si>
  <si>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</si>
  <si>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</si>
  <si>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</si>
  <si>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</si>
  <si>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</si>
  <si>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</si>
  <si>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</si>
  <si>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</si>
  <si>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</si>
  <si>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</si>
  <si>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</si>
  <si>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</si>
  <si>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</si>
  <si>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</si>
  <si>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</si>
  <si>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</si>
  <si>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</si>
  <si>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</si>
  <si>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</si>
  <si>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</si>
  <si>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</si>
  <si>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</si>
  <si>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</si>
  <si>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</si>
  <si>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</si>
  <si>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</si>
  <si>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</si>
  <si>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</si>
  <si>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</si>
  <si>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</si>
  <si>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</si>
  <si>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</si>
  <si>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</si>
  <si>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</si>
  <si>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</si>
  <si>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</si>
  <si>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</si>
  <si>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</si>
  <si>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</si>
  <si>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</si>
  <si>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</si>
  <si>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</si>
  <si>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</si>
  <si>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</si>
  <si>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</si>
  <si>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</si>
  <si>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</si>
  <si>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</si>
  <si>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</si>
  <si>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</si>
  <si>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</si>
  <si>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</si>
  <si>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</si>
  <si>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</si>
  <si>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</si>
  <si>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</si>
  <si>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</si>
  <si>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</si>
  <si>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</si>
  <si>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</si>
  <si>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</si>
  <si>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</si>
  <si>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</si>
  <si>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</si>
  <si>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</si>
  <si>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</si>
  <si>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</si>
  <si>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</si>
  <si>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</si>
  <si>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</si>
  <si>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</si>
  <si>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</si>
  <si>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</si>
  <si>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</si>
  <si>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</si>
  <si>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</si>
  <si>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</si>
  <si>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</si>
  <si>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</si>
  <si>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</si>
  <si>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</si>
  <si>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</si>
  <si>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</si>
  <si>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</si>
  <si>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</si>
  <si>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</si>
  <si>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</si>
  <si>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</si>
  <si>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</si>
  <si>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</si>
  <si>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</si>
  <si>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</si>
  <si>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</si>
  <si>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</si>
  <si>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</si>
  <si>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</si>
  <si>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</si>
  <si>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</si>
  <si>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</si>
  <si>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</si>
  <si>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</si>
  <si>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</si>
  <si>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</si>
  <si>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</si>
  <si>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</si>
  <si>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</si>
  <si>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</si>
  <si>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</si>
  <si>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</si>
  <si>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</si>
  <si>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</si>
  <si>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</si>
  <si>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</si>
  <si>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</si>
  <si>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</si>
  <si>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</si>
  <si>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</si>
  <si>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</si>
  <si>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</si>
  <si>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</si>
  <si>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</si>
  <si>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</si>
  <si>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</si>
  <si>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</si>
  <si>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</si>
  <si>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</si>
  <si>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</si>
  <si>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</si>
  <si>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</si>
  <si>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</si>
  <si>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</si>
  <si>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</si>
  <si>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</si>
  <si>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</si>
  <si>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</si>
  <si>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</si>
  <si>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</si>
  <si>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</si>
  <si>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</si>
  <si>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</si>
  <si>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</si>
  <si>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</si>
  <si>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</si>
  <si>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</si>
  <si>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</si>
  <si>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</si>
  <si>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</si>
  <si>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</si>
  <si>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</si>
  <si>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</si>
  <si>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</si>
  <si>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</si>
  <si>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</si>
  <si>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</si>
  <si>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</si>
  <si>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</si>
  <si>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</si>
  <si>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</si>
  <si>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</si>
  <si>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</si>
  <si>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</si>
  <si>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</si>
  <si>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</si>
  <si>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</si>
  <si>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</si>
  <si>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</si>
  <si>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</si>
  <si>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</si>
  <si>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</si>
  <si>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</si>
  <si>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</si>
  <si>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</si>
  <si>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</si>
  <si>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</si>
  <si>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</si>
  <si>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</si>
  <si>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</si>
  <si>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</si>
  <si>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</si>
  <si>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</si>
  <si>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</si>
  <si>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</si>
  <si>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</si>
  <si>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</si>
  <si>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</si>
  <si>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</si>
  <si>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</si>
  <si>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</si>
  <si>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</si>
  <si>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</si>
  <si>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</si>
  <si>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</si>
  <si>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</si>
  <si>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</si>
  <si>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</si>
  <si>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</si>
  <si>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</si>
  <si>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</si>
  <si>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</si>
  <si>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</si>
  <si>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</si>
  <si>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</si>
  <si>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</si>
  <si>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</si>
  <si>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</si>
  <si>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</si>
  <si>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</si>
  <si>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</si>
  <si>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</si>
  <si>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</si>
  <si>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</si>
  <si>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</si>
  <si>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</si>
  <si>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</si>
  <si>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</si>
  <si>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</si>
  <si>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</si>
  <si>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</si>
  <si>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</si>
  <si>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</si>
  <si>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</si>
  <si>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</si>
  <si>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</si>
  <si>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</si>
  <si>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</si>
  <si>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</si>
  <si>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</si>
  <si>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</si>
  <si>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</si>
  <si>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</si>
  <si>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</si>
  <si>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</si>
  <si>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</si>
  <si>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</si>
  <si>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</si>
  <si>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</si>
  <si>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</si>
  <si>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</si>
  <si>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</si>
  <si>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</si>
  <si>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</si>
  <si>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</si>
  <si>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</si>
  <si>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</si>
  <si>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</si>
  <si>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</si>
  <si>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</si>
  <si>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</si>
  <si>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</si>
  <si>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</si>
  <si>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</si>
  <si>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</si>
  <si>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</si>
  <si>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</si>
  <si>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</si>
  <si>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</si>
  <si>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</si>
  <si>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</si>
  <si>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</si>
  <si>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</si>
  <si>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</si>
  <si>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</si>
  <si>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</si>
  <si>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</si>
  <si>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</si>
  <si>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</si>
  <si>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</si>
  <si>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</si>
  <si>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</si>
  <si>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</si>
  <si>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</si>
  <si>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</si>
  <si>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</si>
  <si>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</si>
  <si>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</si>
  <si>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</si>
  <si>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</si>
  <si>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</si>
  <si>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</si>
  <si>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</si>
  <si>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</si>
  <si>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</si>
  <si>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</si>
  <si>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</si>
  <si>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</si>
  <si>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</si>
  <si>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</si>
  <si>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</si>
  <si>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</si>
  <si>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</si>
  <si>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</si>
  <si>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</si>
  <si>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</si>
  <si>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</si>
  <si>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</si>
  <si>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</si>
  <si>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</si>
  <si>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</si>
  <si>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</si>
  <si>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</si>
  <si>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</si>
  <si>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</si>
  <si>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</si>
  <si>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</si>
  <si>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</si>
  <si>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</si>
  <si>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</si>
  <si>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</si>
  <si>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</si>
  <si>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</si>
  <si>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</si>
  <si>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</si>
  <si>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</si>
  <si>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</si>
  <si>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</si>
  <si>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</si>
  <si>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</si>
  <si>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</si>
  <si>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</si>
  <si>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</si>
  <si>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</si>
  <si>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</si>
  <si>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</si>
  <si>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</si>
  <si>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</si>
  <si>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</si>
  <si>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</si>
  <si>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</si>
  <si>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</si>
  <si>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</si>
  <si>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</si>
  <si>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</si>
  <si>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</si>
  <si>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</si>
  <si>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</si>
  <si>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</si>
  <si>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</si>
  <si>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</si>
  <si>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</si>
  <si>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</si>
  <si>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</si>
  <si>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</si>
  <si>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</si>
  <si>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</si>
  <si>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</si>
  <si>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</si>
  <si>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</si>
  <si>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</si>
  <si>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</si>
  <si>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</si>
  <si>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</si>
  <si>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</si>
  <si>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</si>
  <si>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</si>
  <si>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</si>
  <si>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</si>
  <si>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</si>
  <si>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</si>
  <si>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</si>
  <si>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</si>
  <si>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</si>
  <si>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</si>
  <si>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</si>
  <si>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</si>
  <si>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</si>
  <si>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</si>
  <si>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</si>
  <si>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</si>
  <si>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</si>
  <si>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</si>
  <si>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</si>
  <si>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</si>
  <si>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</si>
  <si>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</si>
  <si>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</si>
  <si>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</si>
  <si>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</si>
  <si>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</si>
  <si>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</si>
  <si>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</si>
  <si>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</si>
  <si>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</si>
  <si>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</si>
  <si>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</si>
  <si>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</si>
  <si>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</si>
  <si>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</si>
  <si>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</si>
  <si>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</si>
  <si>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</si>
  <si>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</si>
  <si>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</si>
  <si>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</si>
  <si>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</si>
  <si>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</si>
  <si>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</si>
  <si>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</si>
  <si>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</si>
  <si>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</si>
  <si>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</si>
  <si>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</si>
  <si>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</si>
  <si>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</si>
  <si>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</si>
  <si>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</si>
  <si>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</si>
  <si>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</si>
  <si>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</si>
  <si>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</si>
  <si>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</si>
  <si>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</si>
  <si>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</si>
  <si>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</si>
  <si>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</si>
  <si>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</si>
  <si>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</si>
  <si>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</si>
  <si>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</si>
  <si>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</si>
  <si>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</si>
  <si>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</si>
  <si>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</si>
  <si>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</si>
  <si>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</si>
  <si>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</si>
  <si>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</si>
  <si>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</si>
  <si>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</si>
  <si>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</si>
  <si>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</si>
  <si>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</si>
  <si>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</si>
  <si>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</si>
  <si>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</si>
  <si>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</si>
  <si>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</si>
  <si>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</si>
  <si>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</si>
  <si>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</si>
  <si>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</si>
  <si>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</si>
  <si>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</si>
  <si>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</si>
  <si>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</si>
  <si>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</si>
  <si>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</si>
  <si>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</si>
  <si>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</si>
  <si>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</si>
  <si>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</si>
  <si>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</si>
  <si>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</si>
  <si>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</si>
  <si>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</si>
  <si>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</si>
  <si>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</si>
  <si>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</si>
  <si>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</si>
  <si>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</si>
  <si>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</si>
  <si>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</si>
  <si>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</si>
  <si>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</si>
  <si>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</si>
  <si>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</si>
  <si>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</si>
  <si>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</si>
  <si>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</si>
  <si>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</si>
  <si>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</si>
  <si>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</si>
  <si>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</si>
  <si>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</si>
  <si>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</si>
  <si>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</si>
  <si>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</si>
  <si>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</si>
  <si>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</si>
  <si>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</si>
  <si>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</si>
  <si>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</si>
  <si>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</si>
  <si>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</si>
  <si>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</si>
  <si>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</si>
  <si>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</si>
  <si>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</si>
  <si>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</si>
  <si>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</si>
  <si>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</si>
  <si>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</si>
  <si>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</si>
  <si>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</si>
  <si>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</si>
  <si>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</si>
  <si>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</si>
  <si>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</si>
  <si>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</si>
  <si>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</si>
  <si>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</si>
  <si>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</si>
  <si>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</si>
  <si>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</si>
  <si>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</si>
  <si>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</si>
  <si>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</si>
  <si>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</si>
  <si>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</si>
  <si>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</si>
  <si>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</si>
  <si>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</si>
  <si>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</si>
  <si>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</si>
  <si>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</si>
  <si>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</si>
  <si>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</si>
  <si>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</si>
  <si>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</si>
  <si>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</si>
  <si>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</si>
  <si>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</si>
  <si>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</si>
  <si>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</si>
  <si>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</si>
  <si>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</si>
  <si>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</si>
  <si>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</si>
  <si>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</si>
  <si>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</si>
  <si>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</si>
  <si>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</si>
  <si>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</si>
  <si>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</si>
  <si>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</si>
  <si>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</si>
  <si>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</si>
  <si>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</si>
  <si>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</si>
  <si>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</si>
  <si>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</si>
  <si>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</si>
  <si>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</si>
  <si>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</si>
  <si>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</si>
  <si>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</si>
  <si>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</si>
  <si>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</si>
  <si>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</si>
  <si>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</si>
  <si>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</si>
  <si>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</si>
  <si>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</si>
  <si>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</si>
  <si>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</si>
  <si>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</si>
  <si>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</si>
  <si>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</si>
  <si>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</si>
  <si>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</si>
  <si>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</si>
  <si>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</si>
  <si>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</si>
  <si>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</si>
  <si>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</si>
  <si>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</si>
  <si>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</si>
  <si>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</si>
  <si>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</si>
  <si>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</si>
  <si>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</si>
  <si>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</si>
  <si>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</si>
  <si>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</si>
  <si>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</si>
  <si>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</si>
  <si>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</si>
  <si>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</si>
  <si>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</si>
  <si>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</si>
  <si>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</si>
  <si>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</si>
  <si>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</si>
  <si>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</si>
  <si>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</si>
  <si>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</si>
  <si>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</si>
  <si>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</si>
  <si>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</si>
  <si>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</si>
  <si>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</si>
  <si>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</si>
  <si>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</si>
  <si>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</si>
  <si>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</si>
  <si>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</si>
  <si>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</si>
  <si>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</si>
  <si>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</si>
  <si>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</si>
  <si>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</si>
  <si>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</si>
  <si>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</si>
  <si>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</si>
  <si>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</si>
  <si>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</si>
  <si>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</si>
  <si>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</si>
  <si>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</si>
  <si>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</si>
  <si>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</si>
  <si>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</si>
  <si>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</si>
  <si>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</si>
  <si>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</si>
  <si>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</si>
  <si>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</si>
  <si>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</si>
  <si>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</si>
  <si>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</si>
  <si>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</si>
  <si>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</si>
  <si>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</si>
  <si>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</si>
  <si>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</si>
  <si>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</si>
  <si>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</si>
  <si>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</si>
  <si>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</si>
  <si>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</si>
  <si>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</si>
  <si>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</si>
  <si>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</si>
  <si>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</si>
  <si>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</si>
  <si>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</si>
  <si>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</si>
  <si>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</si>
  <si>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</si>
  <si>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</si>
  <si>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</si>
  <si>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</si>
  <si>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</si>
  <si>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</si>
  <si>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</si>
  <si>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</si>
  <si>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</si>
  <si>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</si>
  <si>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</si>
  <si>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</si>
  <si>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</si>
  <si>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</si>
  <si>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</si>
  <si>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</si>
  <si>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</si>
  <si>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</si>
  <si>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</si>
  <si>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</si>
  <si>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</si>
  <si>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</si>
  <si>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</si>
  <si>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</si>
  <si>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</si>
  <si>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</si>
  <si>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</si>
  <si>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</si>
  <si>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</si>
  <si>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</si>
  <si>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</si>
  <si>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</si>
  <si>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</si>
  <si>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</si>
  <si>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</si>
  <si>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</si>
  <si>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</si>
  <si>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</si>
  <si>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</si>
  <si>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</si>
  <si>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</si>
  <si>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</si>
  <si>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</si>
  <si>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</si>
  <si>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</si>
  <si>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</si>
  <si>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</si>
  <si>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</si>
  <si>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</si>
  <si>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</si>
  <si>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</si>
  <si>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</si>
  <si>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</si>
  <si>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</si>
  <si>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</si>
  <si>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</si>
  <si>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</si>
  <si>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</si>
  <si>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</si>
  <si>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</si>
  <si>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</si>
  <si>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</si>
  <si>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</si>
  <si>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</si>
  <si>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</si>
  <si>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</si>
  <si>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</si>
  <si>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</si>
  <si>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</si>
  <si>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</si>
  <si>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</si>
  <si>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</si>
  <si>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</si>
  <si>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</si>
  <si>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</si>
  <si>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</si>
  <si>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</si>
  <si>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</si>
  <si>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</si>
  <si>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</si>
  <si>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</si>
  <si>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</si>
  <si>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</si>
  <si>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</si>
  <si>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</si>
  <si>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</si>
  <si>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</si>
  <si>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</si>
  <si>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</si>
  <si>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</si>
  <si>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</si>
  <si>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</si>
  <si>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</si>
  <si>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</si>
  <si>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</si>
  <si>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</si>
  <si>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</si>
  <si>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</si>
  <si>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</si>
  <si>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</si>
  <si>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</si>
  <si>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</si>
  <si>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</si>
  <si>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</si>
  <si>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</si>
  <si>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</si>
  <si>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</si>
  <si>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</si>
  <si>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</si>
  <si>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</si>
  <si>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</si>
  <si>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</si>
  <si>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</si>
  <si>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</si>
  <si>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</si>
  <si>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</si>
  <si>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</si>
  <si>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</si>
  <si>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</si>
  <si>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</si>
  <si>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</si>
  <si>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</si>
  <si>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</si>
  <si>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</si>
  <si>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</si>
  <si>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</si>
  <si>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</si>
  <si>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</si>
  <si>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</si>
  <si>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</si>
  <si>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</si>
  <si>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</si>
  <si>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</si>
  <si>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</si>
  <si>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</si>
  <si>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</si>
  <si>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</si>
  <si>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</si>
  <si>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</si>
  <si>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</si>
  <si>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</si>
  <si>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</si>
  <si>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</si>
  <si>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</si>
  <si>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</si>
  <si>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</si>
  <si>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</si>
  <si>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</si>
  <si>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</si>
  <si>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</si>
  <si>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</si>
  <si>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</si>
  <si>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</si>
  <si>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</si>
  <si>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</si>
  <si>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</si>
  <si>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</si>
  <si>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</si>
  <si>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</si>
  <si>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</si>
  <si>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</si>
  <si>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</si>
  <si>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</si>
  <si>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</si>
  <si>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</si>
  <si>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</si>
  <si>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</si>
  <si>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</si>
  <si>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</si>
  <si>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</si>
  <si>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</si>
  <si>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</si>
  <si>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</si>
  <si>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</si>
  <si>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</si>
  <si>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</si>
  <si>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</si>
  <si>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</si>
  <si>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</si>
  <si>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</si>
  <si>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</si>
  <si>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</si>
  <si>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</si>
  <si>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</si>
  <si>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</si>
  <si>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</si>
  <si>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</si>
  <si>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</si>
  <si>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</si>
  <si>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</si>
  <si>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</si>
  <si>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</si>
  <si>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</si>
  <si>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</si>
  <si>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</si>
  <si>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</si>
  <si>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</si>
  <si>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</si>
  <si>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</si>
  <si>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</si>
  <si>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</si>
  <si>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</si>
  <si>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</si>
  <si>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</si>
  <si>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</si>
  <si>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</si>
  <si>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</si>
  <si>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</si>
  <si>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</si>
  <si>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</si>
  <si>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</si>
  <si>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</si>
  <si>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</si>
  <si>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</si>
  <si>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</si>
  <si>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</si>
  <si>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</si>
  <si>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</si>
  <si>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</si>
  <si>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</si>
  <si>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</si>
  <si>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</si>
  <si>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</si>
  <si>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</si>
  <si>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</si>
  <si>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</si>
  <si>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</si>
  <si>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</si>
  <si>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</si>
  <si>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</si>
  <si>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</si>
  <si>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</si>
  <si>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</si>
  <si>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</si>
  <si>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</si>
  <si>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</si>
  <si>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</si>
  <si>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</si>
  <si>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</si>
  <si>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</si>
  <si>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</si>
  <si>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</si>
  <si>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</si>
  <si>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</si>
  <si>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</si>
  <si>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</si>
  <si>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</si>
  <si>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</si>
  <si>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</si>
  <si>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</si>
  <si>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</si>
  <si>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</si>
  <si>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</si>
  <si>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</si>
  <si>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</si>
  <si>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</si>
  <si>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</si>
  <si>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</si>
  <si>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</si>
  <si>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</si>
  <si>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</si>
  <si>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</si>
  <si>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</si>
  <si>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</si>
  <si>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</si>
  <si>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</si>
  <si>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</si>
  <si>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</si>
  <si>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</si>
  <si>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</si>
  <si>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</si>
  <si>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</si>
  <si>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</si>
  <si>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</si>
  <si>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</si>
  <si>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</si>
  <si>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</si>
  <si>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</si>
  <si>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</si>
  <si>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</si>
  <si>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</si>
  <si>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</si>
  <si>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</si>
  <si>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</si>
  <si>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</si>
  <si>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</si>
  <si>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</si>
  <si>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</si>
  <si>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</si>
  <si>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</si>
  <si>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</si>
  <si>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</si>
  <si>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</si>
  <si>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</si>
  <si>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</si>
  <si>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</si>
  <si>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</si>
  <si>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</si>
  <si>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</si>
  <si>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</si>
  <si>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</si>
  <si>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</si>
  <si>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</si>
  <si>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</si>
  <si>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</si>
  <si>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</si>
  <si>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</si>
  <si>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</si>
  <si>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</si>
  <si>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</si>
  <si>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</si>
  <si>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</si>
  <si>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</si>
  <si>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</si>
  <si>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</si>
  <si>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</si>
  <si>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</si>
  <si>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</si>
  <si>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</si>
  <si>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</si>
  <si>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</si>
  <si>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</si>
  <si>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</si>
  <si>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</si>
  <si>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</si>
  <si>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</si>
  <si>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</si>
  <si>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</si>
  <si>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</si>
  <si>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</si>
  <si>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</si>
  <si>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</si>
  <si>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</si>
  <si>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</si>
  <si>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</si>
  <si>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</si>
  <si>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</si>
  <si>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</si>
  <si>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</si>
  <si>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</si>
  <si>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</si>
  <si>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</si>
  <si>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</si>
  <si>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</si>
  <si>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</si>
  <si>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</si>
  <si>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</si>
  <si>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</si>
  <si>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</si>
  <si>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</si>
  <si>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</si>
  <si>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</si>
  <si>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</si>
  <si>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</si>
  <si>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</si>
  <si>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</si>
  <si>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</si>
  <si>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</si>
  <si>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</si>
  <si>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</si>
  <si>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</si>
  <si>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</si>
  <si>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</si>
  <si>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</si>
  <si>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</si>
  <si>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</si>
  <si>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</si>
  <si>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</si>
  <si>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</si>
  <si>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</si>
  <si>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</si>
  <si>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</si>
  <si>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</si>
  <si>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</si>
  <si>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</si>
  <si>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</si>
  <si>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</si>
  <si>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</si>
  <si>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</si>
  <si>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</si>
  <si>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</si>
  <si>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</si>
  <si>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</si>
  <si>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</si>
  <si>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</si>
  <si>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</si>
  <si>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</si>
  <si>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</si>
  <si>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</si>
  <si>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</si>
  <si>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</si>
  <si>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</si>
  <si>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</si>
  <si>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</si>
  <si>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</si>
  <si>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</si>
  <si>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</si>
  <si>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</si>
  <si>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</si>
  <si>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</si>
  <si>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</si>
  <si>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</si>
  <si>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</si>
  <si>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</si>
  <si>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</si>
  <si>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</si>
  <si>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</si>
  <si>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</si>
  <si>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</si>
  <si>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</si>
  <si>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</si>
  <si>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</si>
  <si>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</si>
  <si>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</si>
  <si>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</si>
  <si>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</si>
  <si>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</si>
  <si>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</si>
  <si>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</si>
  <si>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</si>
  <si>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</si>
  <si>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</si>
  <si>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</si>
  <si>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</si>
  <si>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</si>
  <si>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</si>
  <si>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</si>
  <si>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</si>
  <si>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</si>
  <si>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</si>
  <si>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</si>
  <si>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</si>
  <si>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</si>
  <si>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</si>
  <si>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</si>
  <si>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</si>
  <si>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</si>
  <si>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</si>
  <si>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</si>
  <si>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</si>
  <si>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</si>
  <si>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</si>
  <si>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</si>
  <si>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</si>
  <si>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</si>
  <si>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</si>
  <si>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</si>
  <si>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</si>
  <si>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</si>
  <si>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</si>
  <si>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</si>
  <si>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</si>
  <si>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</si>
  <si>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</si>
  <si>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</si>
  <si>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</si>
  <si>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</si>
  <si>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</si>
  <si>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</si>
  <si>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</si>
  <si>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</si>
  <si>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</si>
  <si>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</si>
  <si>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</si>
  <si>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</si>
  <si>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</si>
  <si>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</si>
  <si>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</si>
  <si>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</si>
  <si>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</si>
  <si>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</si>
  <si>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</si>
  <si>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</si>
  <si>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</si>
  <si>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</si>
  <si>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</si>
  <si>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</si>
  <si>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</si>
  <si>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</si>
  <si>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</si>
  <si>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</si>
  <si>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</si>
  <si>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</si>
  <si>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</si>
  <si>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</si>
  <si>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</si>
  <si>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</si>
  <si>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</si>
  <si>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</si>
  <si>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</si>
  <si>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</si>
  <si>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</si>
  <si>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</si>
  <si>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</si>
  <si>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</si>
  <si>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</si>
  <si>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</si>
  <si>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</si>
  <si>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</si>
  <si>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</si>
  <si>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</si>
  <si>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</si>
  <si>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</si>
  <si>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</si>
  <si>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</si>
  <si>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</si>
  <si>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</si>
  <si>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</si>
  <si>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</si>
  <si>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</si>
  <si>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</si>
  <si>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</si>
  <si>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</si>
  <si>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</si>
  <si>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</si>
  <si>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</si>
  <si>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</si>
  <si>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</si>
  <si>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</si>
  <si>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</si>
  <si>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</si>
  <si>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</si>
  <si>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</si>
  <si>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</si>
  <si>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</si>
  <si>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</si>
  <si>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</si>
  <si>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</si>
  <si>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</si>
  <si>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</si>
  <si>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</si>
  <si>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</si>
  <si>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</si>
  <si>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</si>
  <si>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</si>
  <si>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</si>
  <si>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</si>
  <si>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</si>
  <si>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</si>
  <si>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</si>
  <si>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</si>
  <si>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</si>
  <si>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</si>
  <si>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</si>
  <si>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</si>
  <si>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</si>
  <si>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</si>
  <si>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</si>
  <si>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</si>
  <si>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</si>
  <si>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</si>
  <si>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</si>
  <si>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</si>
  <si>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</si>
  <si>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</si>
  <si>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</si>
  <si>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</si>
  <si>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</si>
  <si>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</si>
  <si>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</si>
  <si>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</si>
  <si>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</si>
  <si>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</si>
  <si>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</si>
  <si>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</si>
  <si>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</si>
  <si>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</si>
  <si>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</si>
  <si>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</si>
  <si>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</si>
  <si>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</si>
  <si>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</si>
  <si>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</si>
  <si>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</si>
  <si>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</si>
  <si>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</si>
  <si>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</si>
  <si>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</si>
  <si>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</si>
  <si>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</si>
  <si>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</si>
  <si>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</si>
  <si>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</si>
  <si>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</si>
  <si>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</si>
  <si>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</si>
  <si>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</si>
  <si>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</si>
  <si>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</si>
  <si>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</si>
  <si>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</si>
  <si>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</si>
  <si>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</si>
  <si>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</si>
  <si>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</si>
  <si>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</si>
  <si>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</si>
  <si>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</si>
  <si>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</si>
  <si>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</si>
  <si>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</si>
  <si>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</si>
  <si>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</si>
  <si>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</si>
  <si>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</si>
  <si>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</si>
  <si>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</si>
  <si>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</si>
  <si>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</si>
  <si>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</si>
  <si>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</si>
  <si>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</si>
  <si>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</si>
  <si>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</si>
  <si>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</si>
  <si>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</si>
  <si>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</si>
  <si>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</si>
  <si>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</si>
  <si>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</si>
  <si>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</si>
  <si>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</si>
  <si>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</si>
  <si>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</si>
  <si>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</si>
  <si>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</si>
  <si>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</si>
  <si>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</si>
  <si>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</si>
  <si>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</si>
  <si>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</si>
  <si>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</si>
  <si>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</si>
  <si>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</si>
  <si>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</si>
  <si>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</si>
  <si>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</si>
  <si>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</si>
  <si>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</si>
  <si>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</si>
  <si>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</si>
  <si>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</si>
  <si>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</si>
  <si>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</si>
  <si>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</si>
  <si>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</si>
  <si>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</si>
  <si>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</si>
  <si>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</si>
  <si>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</si>
  <si>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</si>
  <si>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</si>
  <si>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</si>
  <si>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</si>
  <si>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</si>
  <si>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</si>
  <si>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</si>
  <si>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</si>
  <si>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</si>
  <si>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</si>
  <si>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</si>
  <si>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</si>
  <si>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</si>
  <si>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</si>
  <si>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</si>
  <si>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</si>
  <si>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</si>
  <si>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</si>
  <si>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</si>
  <si>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</si>
  <si>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</si>
  <si>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</si>
  <si>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</si>
  <si>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</si>
  <si>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</si>
  <si>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</si>
  <si>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</si>
  <si>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</si>
  <si>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</si>
  <si>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</si>
  <si>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</si>
  <si>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</si>
  <si>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</si>
  <si>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</si>
  <si>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</si>
  <si>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</si>
  <si>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</si>
  <si>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</si>
  <si>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</si>
  <si>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</si>
  <si>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</si>
  <si>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</si>
  <si>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</si>
  <si>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</si>
  <si>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</si>
  <si>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</si>
  <si>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</si>
  <si>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</si>
  <si>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</si>
  <si>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</si>
  <si>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</si>
  <si>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</si>
  <si>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</si>
  <si>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</si>
  <si>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</si>
  <si>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</si>
  <si>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</si>
  <si>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</si>
  <si>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</si>
  <si>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</si>
  <si>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</si>
  <si>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</si>
  <si>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</si>
  <si>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</si>
  <si>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</si>
  <si>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</si>
  <si>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</si>
  <si>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</si>
  <si>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</si>
  <si>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</si>
  <si>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</si>
  <si>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</si>
  <si>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</si>
  <si>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</si>
  <si>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</si>
  <si>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</si>
  <si>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</si>
  <si>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</si>
  <si>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</si>
  <si>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</si>
  <si>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</si>
  <si>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</si>
  <si>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</si>
  <si>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</si>
  <si>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</si>
  <si>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</si>
  <si>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</si>
  <si>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</si>
  <si>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</si>
  <si>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</si>
  <si>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</si>
  <si>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</si>
  <si>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</si>
  <si>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</si>
  <si>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</si>
  <si>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</si>
  <si>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</si>
  <si>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</si>
  <si>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</si>
  <si>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</si>
  <si>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</si>
  <si>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</si>
  <si>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</si>
  <si>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</si>
  <si>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</si>
  <si>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</si>
  <si>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</si>
  <si>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</si>
  <si>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</si>
  <si>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</si>
  <si>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</si>
  <si>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</si>
  <si>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</si>
  <si>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</si>
  <si>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</si>
  <si>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</si>
  <si>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</si>
  <si>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</si>
  <si>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</si>
  <si>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</si>
  <si>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</si>
  <si>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</si>
  <si>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</si>
  <si>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</si>
  <si>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</si>
  <si>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</si>
  <si>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</si>
  <si>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</si>
  <si>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</si>
  <si>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</si>
  <si>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</si>
  <si>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</si>
  <si>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</si>
  <si>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</si>
  <si>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</si>
  <si>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</si>
  <si>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</si>
  <si>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</si>
  <si>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</si>
  <si>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</si>
  <si>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</si>
  <si>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</si>
  <si>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</si>
  <si>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</si>
  <si>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</si>
  <si>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</si>
  <si>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</si>
  <si>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</si>
  <si>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</si>
  <si>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</si>
  <si>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</si>
  <si>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</si>
  <si>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</si>
  <si>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</si>
  <si>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</si>
  <si>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</si>
  <si>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</si>
  <si>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</si>
  <si>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</si>
  <si>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</si>
  <si>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</si>
  <si>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</si>
  <si>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</si>
  <si>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</si>
  <si>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</si>
  <si>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</si>
  <si>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</si>
  <si>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</si>
  <si>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</si>
  <si>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</si>
  <si>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</si>
  <si>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</si>
  <si>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</si>
  <si>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</si>
  <si>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</si>
  <si>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</si>
  <si>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</si>
  <si>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</si>
  <si>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</si>
  <si>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</si>
  <si>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</si>
  <si>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</si>
  <si>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</si>
  <si>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</si>
  <si>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</si>
  <si>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</si>
  <si>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</si>
  <si>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</si>
  <si>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</si>
  <si>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</si>
  <si>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</si>
  <si>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</si>
  <si>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</si>
  <si>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</si>
  <si>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</si>
  <si>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</si>
  <si>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</si>
  <si>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</si>
  <si>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</si>
  <si>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</si>
  <si>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</si>
  <si>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</si>
  <si>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</si>
  <si>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</si>
  <si>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</si>
  <si>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</si>
  <si>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</si>
  <si>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</si>
  <si>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</si>
  <si>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</si>
  <si>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</si>
  <si>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</si>
  <si>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</si>
  <si>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</si>
  <si>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</si>
  <si>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</si>
  <si>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</si>
  <si>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</si>
  <si>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</si>
  <si>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</si>
  <si>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</si>
  <si>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</si>
  <si>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</si>
  <si>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</si>
  <si>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</si>
  <si>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</si>
  <si>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</si>
  <si>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</si>
  <si>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</si>
  <si>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</si>
  <si>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</si>
  <si>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</si>
  <si>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</si>
  <si>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</si>
  <si>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</si>
  <si>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</si>
  <si>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</si>
  <si>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</si>
  <si>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</si>
  <si>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</si>
  <si>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</si>
  <si>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</si>
  <si>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</si>
  <si>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</si>
  <si>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</si>
  <si>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</si>
  <si>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</si>
  <si>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</si>
  <si>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</si>
  <si>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</si>
  <si>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</si>
  <si>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</si>
  <si>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</si>
  <si>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</si>
  <si>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</si>
  <si>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</si>
  <si>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</si>
  <si>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</si>
  <si>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</si>
  <si>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</si>
  <si>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</si>
  <si>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</si>
  <si>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</si>
  <si>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</si>
  <si>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</si>
  <si>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</si>
  <si>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</si>
  <si>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</si>
  <si>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</si>
  <si>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</si>
  <si>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</si>
  <si>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</si>
  <si>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</si>
  <si>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</si>
  <si>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</si>
  <si>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</si>
  <si>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</si>
  <si>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</si>
  <si>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</si>
  <si>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</si>
  <si>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</si>
  <si>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</si>
  <si>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</si>
  <si>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</si>
  <si>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</si>
  <si>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</si>
  <si>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</si>
  <si>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</si>
  <si>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</si>
  <si>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</si>
  <si>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</si>
  <si>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</si>
  <si>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</si>
  <si>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</si>
  <si>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</si>
  <si>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</si>
  <si>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</si>
  <si>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</si>
  <si>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</si>
  <si>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</si>
  <si>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</si>
  <si>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</si>
  <si>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</si>
  <si>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</si>
  <si>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</si>
  <si>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</si>
  <si>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</si>
  <si>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</si>
  <si>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</si>
  <si>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</si>
  <si>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</si>
  <si>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</si>
  <si>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</si>
  <si>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</si>
  <si>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</si>
  <si>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</si>
  <si>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</si>
  <si>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</si>
  <si>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</si>
  <si>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</si>
  <si>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</si>
  <si>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</si>
  <si>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</si>
  <si>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</si>
  <si>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</si>
  <si>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</si>
  <si>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</si>
  <si>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</si>
  <si>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</si>
  <si>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</si>
  <si>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</si>
  <si>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</si>
  <si>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</si>
  <si>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</si>
  <si>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</si>
  <si>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</si>
  <si>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</si>
  <si>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</si>
  <si>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</si>
  <si>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</si>
  <si>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</si>
  <si>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</si>
  <si>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</si>
  <si>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</si>
  <si>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</si>
  <si>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</si>
  <si>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</si>
  <si>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</si>
  <si>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</si>
  <si>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</si>
  <si>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</si>
  <si>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</si>
  <si>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</si>
  <si>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</si>
  <si>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</si>
  <si>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</si>
  <si>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</si>
  <si>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</si>
  <si>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</si>
  <si>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</si>
  <si>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</si>
  <si>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</si>
  <si>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</si>
  <si>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</si>
  <si>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</si>
  <si>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</si>
  <si>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</si>
  <si>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</si>
  <si>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</si>
  <si>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</si>
  <si>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</si>
  <si>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</si>
  <si>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</si>
  <si>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</si>
  <si>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</si>
  <si>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</si>
  <si>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</si>
  <si>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</si>
  <si>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</si>
  <si>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</si>
  <si>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</si>
  <si>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</si>
  <si>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</si>
  <si>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</si>
  <si>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</si>
  <si>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</si>
  <si>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</si>
  <si>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</si>
  <si>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</si>
  <si>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</si>
  <si>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</si>
  <si>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</si>
  <si>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</si>
  <si>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</si>
  <si>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</si>
  <si>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</si>
  <si>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</si>
  <si>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</si>
  <si>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</si>
  <si>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</si>
  <si>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</si>
  <si>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</si>
  <si>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</si>
  <si>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</si>
  <si>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</si>
  <si>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</si>
  <si>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</si>
  <si>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</si>
  <si>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</si>
  <si>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</si>
  <si>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</si>
  <si>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</si>
  <si>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</si>
  <si>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</si>
  <si>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</si>
  <si>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</si>
  <si>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</si>
  <si>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</si>
  <si>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</si>
  <si>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</si>
  <si>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</si>
  <si>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</si>
  <si>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</si>
  <si>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</si>
  <si>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</si>
  <si>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</si>
  <si>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</si>
  <si>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</si>
  <si>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</si>
  <si>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</si>
  <si>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</si>
  <si>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</si>
  <si>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</si>
  <si>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</si>
  <si>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</si>
  <si>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</si>
  <si>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</si>
  <si>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</si>
  <si>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</si>
  <si>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</si>
  <si>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</si>
  <si>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</si>
  <si>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</si>
  <si>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</si>
  <si>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</si>
  <si>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</si>
  <si>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</si>
  <si>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</si>
  <si>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</si>
  <si>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</si>
  <si>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</si>
  <si>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</si>
  <si>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</si>
  <si>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</si>
  <si>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</si>
  <si>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</si>
  <si>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</si>
  <si>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</si>
  <si>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</si>
  <si>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</si>
  <si>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</si>
  <si>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</si>
  <si>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</si>
  <si>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</si>
  <si>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</si>
  <si>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</si>
  <si>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</si>
  <si>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</si>
  <si>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</si>
  <si>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</si>
  <si>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</si>
  <si>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</si>
  <si>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</si>
  <si>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</si>
  <si>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</si>
  <si>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</si>
  <si>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</si>
  <si>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</si>
  <si>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</si>
  <si>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</si>
  <si>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</si>
  <si>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</si>
  <si>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</si>
  <si>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</si>
  <si>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</si>
  <si>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</si>
  <si>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</si>
  <si>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</si>
  <si>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</si>
  <si>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</si>
  <si>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</si>
  <si>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</si>
  <si>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</si>
  <si>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</si>
  <si>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</si>
  <si>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</si>
  <si>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</si>
  <si>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</si>
  <si>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</si>
  <si>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</si>
  <si>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</si>
  <si>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</si>
  <si>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</si>
  <si>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</si>
  <si>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</si>
  <si>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</si>
  <si>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</si>
  <si>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</si>
  <si>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</si>
  <si>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</si>
  <si>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</si>
  <si>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</si>
  <si>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</si>
  <si>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</si>
  <si>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</si>
  <si>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</si>
  <si>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</si>
  <si>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</si>
  <si>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</si>
  <si>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</si>
  <si>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</si>
  <si>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</si>
  <si>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</si>
  <si>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</si>
  <si>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</si>
  <si>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</si>
  <si>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</si>
  <si>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</si>
  <si>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</si>
  <si>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</si>
  <si>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</si>
  <si>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</si>
  <si>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</si>
  <si>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</si>
  <si>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</si>
  <si>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</si>
  <si>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</si>
  <si>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</si>
  <si>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</si>
  <si>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</si>
  <si>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</si>
  <si>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</si>
  <si>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</si>
  <si>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</si>
  <si>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</si>
  <si>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</si>
  <si>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</si>
  <si>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</si>
  <si>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</si>
  <si>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</si>
  <si>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</si>
  <si>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</si>
  <si>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</si>
  <si>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</si>
  <si>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</si>
  <si>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</si>
  <si>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</si>
  <si>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</si>
  <si>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</si>
  <si>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</si>
  <si>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</si>
  <si>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</si>
  <si>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</si>
  <si>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</si>
  <si>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</si>
  <si>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</si>
  <si>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</si>
  <si>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</si>
  <si>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</si>
  <si>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</si>
  <si>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</si>
  <si>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</si>
  <si>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</si>
  <si>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</si>
  <si>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</si>
  <si>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</si>
  <si>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</si>
  <si>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</si>
  <si>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</si>
  <si>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</si>
  <si>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</si>
  <si>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</si>
  <si>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</si>
  <si>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</si>
  <si>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</si>
  <si>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</si>
  <si>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</si>
  <si>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</si>
  <si>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</si>
  <si>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</si>
  <si>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</si>
  <si>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</si>
  <si>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</si>
  <si>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</si>
  <si>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</si>
  <si>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</si>
  <si>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</si>
  <si>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</si>
  <si>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</si>
  <si>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</si>
  <si>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</si>
  <si>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</si>
  <si>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</si>
  <si>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</si>
  <si>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</si>
  <si>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</si>
  <si>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</si>
  <si>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</si>
  <si>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</si>
  <si>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</si>
  <si>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</si>
  <si>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</si>
  <si>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</si>
  <si>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</si>
  <si>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</si>
  <si>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</si>
  <si>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</si>
  <si>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</si>
  <si>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</si>
  <si>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</si>
  <si>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</si>
  <si>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</si>
  <si>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</si>
  <si>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</si>
  <si>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</si>
  <si>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</si>
  <si>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</si>
  <si>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</si>
  <si>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</si>
  <si>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</si>
  <si>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</si>
  <si>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</si>
  <si>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</si>
  <si>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</si>
  <si>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</si>
  <si>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</si>
  <si>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</si>
  <si>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</si>
  <si>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</si>
  <si>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</si>
  <si>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</si>
  <si>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</si>
  <si>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</si>
  <si>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</si>
  <si>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</si>
  <si>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</si>
  <si>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</si>
  <si>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</si>
  <si>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</si>
  <si>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</si>
  <si>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</si>
  <si>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</si>
  <si>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</si>
  <si>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</si>
  <si>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</si>
  <si>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</si>
  <si>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</si>
  <si>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</si>
  <si>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</si>
  <si>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</si>
  <si>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</si>
  <si>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</si>
  <si>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</si>
  <si>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</si>
  <si>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</si>
  <si>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</si>
  <si>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</si>
  <si>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</si>
  <si>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</si>
  <si>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</si>
  <si>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</si>
  <si>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</si>
  <si>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</si>
  <si>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</si>
  <si>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</si>
  <si>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</si>
  <si>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</si>
  <si>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</si>
  <si>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</si>
  <si>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</si>
  <si>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</si>
  <si>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</si>
  <si>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</si>
  <si>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</si>
  <si>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</si>
  <si>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</si>
  <si>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</si>
  <si>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</si>
  <si>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</si>
  <si>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</si>
  <si>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</si>
  <si>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</si>
  <si>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</si>
  <si>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</si>
  <si>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</si>
  <si>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</si>
  <si>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</si>
  <si>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</si>
  <si>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</si>
  <si>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</si>
  <si>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</si>
  <si>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</si>
  <si>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</si>
  <si>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</si>
  <si>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</si>
  <si>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</si>
  <si>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</si>
  <si>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</si>
  <si>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</si>
  <si>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</si>
  <si>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</si>
  <si>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</si>
  <si>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</si>
  <si>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</si>
  <si>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</si>
  <si>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</si>
  <si>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</si>
  <si>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</si>
  <si>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</si>
  <si>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</si>
  <si>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</si>
  <si>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</si>
  <si>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</si>
  <si>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</si>
  <si>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</si>
  <si>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</si>
  <si>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</si>
  <si>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</si>
  <si>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</si>
  <si>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</si>
  <si>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</si>
  <si>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</si>
  <si>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</si>
  <si>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</si>
  <si>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</si>
  <si>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</si>
  <si>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</si>
  <si>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</si>
  <si>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</si>
  <si>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</si>
  <si>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</si>
  <si>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</si>
  <si>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</si>
  <si>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</si>
  <si>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</si>
  <si>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</si>
  <si>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</si>
  <si>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</si>
  <si>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</si>
  <si>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</si>
  <si>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</si>
  <si>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</si>
  <si>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</si>
  <si>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</si>
  <si>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</si>
  <si>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</si>
  <si>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</si>
  <si>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</si>
  <si>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</si>
  <si>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</si>
  <si>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</si>
  <si>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</si>
  <si>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</si>
  <si>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</si>
  <si>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</si>
  <si>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</si>
  <si>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</si>
  <si>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</si>
  <si>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</si>
  <si>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</si>
  <si>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</si>
  <si>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</si>
  <si>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</si>
  <si>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</si>
  <si>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</si>
  <si>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</si>
  <si>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</si>
  <si>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</si>
  <si>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</si>
  <si>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</si>
  <si>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</si>
  <si>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</si>
  <si>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</si>
  <si>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</si>
  <si>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</si>
  <si>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</si>
  <si>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</si>
  <si>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</si>
  <si>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</si>
  <si>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</si>
  <si>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</si>
  <si>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</si>
  <si>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</si>
  <si>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</si>
  <si>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</si>
  <si>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</si>
  <si>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</si>
  <si>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</si>
  <si>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</si>
  <si>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</si>
  <si>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</si>
  <si>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</si>
  <si>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</si>
  <si>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</si>
  <si>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</si>
  <si>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</si>
  <si>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</si>
  <si>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</si>
  <si>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</si>
  <si>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</si>
  <si>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</si>
  <si>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</si>
  <si>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</si>
  <si>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</si>
  <si>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</si>
  <si>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</si>
  <si>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</si>
  <si>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</si>
  <si>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</si>
  <si>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</si>
  <si>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</si>
  <si>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</si>
  <si>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</si>
  <si>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</si>
  <si>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</si>
  <si>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</si>
  <si>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</si>
  <si>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</si>
  <si>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</si>
  <si>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</si>
  <si>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</si>
  <si>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</si>
  <si>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</si>
  <si>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</si>
  <si>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</si>
  <si>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</si>
  <si>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</si>
  <si>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</si>
  <si>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</si>
  <si>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</si>
  <si>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</si>
  <si>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</si>
  <si>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</si>
  <si>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</si>
  <si>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</si>
  <si>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</si>
  <si>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</si>
  <si>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</si>
  <si>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</si>
  <si>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</si>
  <si>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</si>
  <si>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</si>
  <si>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</si>
  <si>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</si>
  <si>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</si>
  <si>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</si>
  <si>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</si>
  <si>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</si>
  <si>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</si>
  <si>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</si>
  <si>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</si>
  <si>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</si>
  <si>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</si>
  <si>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</si>
  <si>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</si>
  <si>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</si>
  <si>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</si>
  <si>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</si>
  <si>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</si>
  <si>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</si>
  <si>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</si>
  <si>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</si>
  <si>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</si>
  <si>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</si>
  <si>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</si>
  <si>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</si>
  <si>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</si>
  <si>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</si>
  <si>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</si>
  <si>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</si>
  <si>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</si>
  <si>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</si>
  <si>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</si>
  <si>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</si>
  <si>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</si>
  <si>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</si>
  <si>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</si>
  <si>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</si>
  <si>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</si>
  <si>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</si>
  <si>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</si>
  <si>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</si>
  <si>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</si>
  <si>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</si>
  <si>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</si>
  <si>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</si>
  <si>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</si>
  <si>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</si>
  <si>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</si>
  <si>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</si>
  <si>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</si>
  <si>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</si>
  <si>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</si>
  <si>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</si>
  <si>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</si>
  <si>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</si>
  <si>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</si>
  <si>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</si>
  <si>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</si>
  <si>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</si>
  <si>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</si>
  <si>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</si>
  <si>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</si>
  <si>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</si>
  <si>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</si>
  <si>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</si>
  <si>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</si>
  <si>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</si>
  <si>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</si>
  <si>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</si>
  <si>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</si>
  <si>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</si>
  <si>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</si>
  <si>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</si>
  <si>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</si>
  <si>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</si>
  <si>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</si>
  <si>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</si>
  <si>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</si>
  <si>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</si>
  <si>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</si>
  <si>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</si>
  <si>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</si>
  <si>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</si>
  <si>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</si>
  <si>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</si>
  <si>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</si>
  <si>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</si>
  <si>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</si>
  <si>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</si>
  <si>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</si>
  <si>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</si>
  <si>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</si>
  <si>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</si>
  <si>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</si>
  <si>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</si>
  <si>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</si>
  <si>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</si>
  <si>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</si>
  <si>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</si>
  <si>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</si>
  <si>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</si>
  <si>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</si>
  <si>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</si>
  <si>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</si>
  <si>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</si>
  <si>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</si>
  <si>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</si>
  <si>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</si>
  <si>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</si>
  <si>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</si>
  <si>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</si>
  <si>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</si>
  <si>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</si>
  <si>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</si>
  <si>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</si>
  <si>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</si>
  <si>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</si>
  <si>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</si>
  <si>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</si>
  <si>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</si>
  <si>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</si>
  <si>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</si>
  <si>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</si>
  <si>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</si>
  <si>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</si>
  <si>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</si>
  <si>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</si>
  <si>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</si>
  <si>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</si>
  <si>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</si>
  <si>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</si>
  <si>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</si>
  <si>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</si>
  <si>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</si>
  <si>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</si>
  <si>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</si>
  <si>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</si>
  <si>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</si>
  <si>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</si>
  <si>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</si>
  <si>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</si>
  <si>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</si>
  <si>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</si>
  <si>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</si>
  <si>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</si>
  <si>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</si>
  <si>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</si>
  <si>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</si>
  <si>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</si>
  <si>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</si>
  <si>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</si>
  <si>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</si>
  <si>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</si>
  <si>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</si>
  <si>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</si>
  <si>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</si>
  <si>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</si>
  <si>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</si>
  <si>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</si>
  <si>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</si>
  <si>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</si>
  <si>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</si>
  <si>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</si>
  <si>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</si>
  <si>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</si>
  <si>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</si>
  <si>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</si>
  <si>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</si>
  <si>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</si>
  <si>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</si>
  <si>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</si>
  <si>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</si>
  <si>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</si>
  <si>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</si>
  <si>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</si>
  <si>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</si>
  <si>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</si>
  <si>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</si>
  <si>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</si>
  <si>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</si>
  <si>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</si>
  <si>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</si>
  <si>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</si>
  <si>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</si>
  <si>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</si>
  <si>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</si>
  <si>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</si>
  <si>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</si>
  <si>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</si>
  <si>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</si>
  <si>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</si>
  <si>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</si>
  <si>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</si>
  <si>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</si>
  <si>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</si>
  <si>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</si>
  <si>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</si>
  <si>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</si>
  <si>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</si>
  <si>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</si>
  <si>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</si>
  <si>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</si>
  <si>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</si>
  <si>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</si>
  <si>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</si>
  <si>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</si>
  <si>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</si>
  <si>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</si>
  <si>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</si>
  <si>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</si>
  <si>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</si>
  <si>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</si>
  <si>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</si>
  <si>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</si>
  <si>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</si>
  <si>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</si>
  <si>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</si>
  <si>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</si>
  <si>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</si>
  <si>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</si>
  <si>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</si>
  <si>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</si>
  <si>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</si>
  <si>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</si>
  <si>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</si>
  <si>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</si>
  <si>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</si>
  <si>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</si>
  <si>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</si>
  <si>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</si>
  <si>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</si>
  <si>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</si>
  <si>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</si>
  <si>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</si>
  <si>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</si>
  <si>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</si>
  <si>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</si>
  <si>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</si>
  <si>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</si>
  <si>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</si>
  <si>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</si>
  <si>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</si>
  <si>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</si>
  <si>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</si>
  <si>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</si>
  <si>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</si>
  <si>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</si>
  <si>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</si>
  <si>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</si>
  <si>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</si>
  <si>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</si>
  <si>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</si>
  <si>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</si>
  <si>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</si>
  <si>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</si>
  <si>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</si>
  <si>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</si>
  <si>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</si>
  <si>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</si>
  <si>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</si>
  <si>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</si>
  <si>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</si>
  <si>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</si>
  <si>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</si>
  <si>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</si>
  <si>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</si>
  <si>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</si>
  <si>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</si>
  <si>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</si>
  <si>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</si>
  <si>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</si>
  <si>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</si>
  <si>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</si>
  <si>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</si>
  <si>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</si>
  <si>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</si>
  <si>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</si>
  <si>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</si>
  <si>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</si>
  <si>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</si>
  <si>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</si>
  <si>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</si>
  <si>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</si>
  <si>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</si>
  <si>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</si>
  <si>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</si>
  <si>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</si>
  <si>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</si>
  <si>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</si>
  <si>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</si>
  <si>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</si>
  <si>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</si>
  <si>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</si>
  <si>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</si>
  <si>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</si>
  <si>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</si>
  <si>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</si>
  <si>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</si>
  <si>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</si>
  <si>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</si>
  <si>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</si>
  <si>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</si>
  <si>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</si>
  <si>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</si>
  <si>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</si>
  <si>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</si>
  <si>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</si>
  <si>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</si>
  <si>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</si>
  <si>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</si>
  <si>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</si>
  <si>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</si>
  <si>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</si>
  <si>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</si>
  <si>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</si>
  <si>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</si>
  <si>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</si>
  <si>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</si>
  <si>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</si>
  <si>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</si>
  <si>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</si>
  <si>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</si>
  <si>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</si>
  <si>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</si>
  <si>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</si>
  <si>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</si>
  <si>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</si>
  <si>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</si>
  <si>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</si>
  <si>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</si>
  <si>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</si>
  <si>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</si>
  <si>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</si>
  <si>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</si>
  <si>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</si>
  <si>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</si>
  <si>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</si>
  <si>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</si>
  <si>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</si>
  <si>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</si>
  <si>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</si>
  <si>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</si>
  <si>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</si>
  <si>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</si>
  <si>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</si>
  <si>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</si>
  <si>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</si>
  <si>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</si>
  <si>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</si>
  <si>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</si>
  <si>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</si>
  <si>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</si>
  <si>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</si>
  <si>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</si>
  <si>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</si>
  <si>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</si>
  <si>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</si>
  <si>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</si>
  <si>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</si>
  <si>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</si>
  <si>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</si>
  <si>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</si>
  <si>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</si>
  <si>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</si>
  <si>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</si>
  <si>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</si>
  <si>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</si>
  <si>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</si>
  <si>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</si>
  <si>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</si>
  <si>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</si>
  <si>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</si>
  <si>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</si>
  <si>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</si>
  <si>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</si>
  <si>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</si>
  <si>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</si>
  <si>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</si>
  <si>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</si>
  <si>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</si>
  <si>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</si>
  <si>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</si>
  <si>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</si>
  <si>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</si>
  <si>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</si>
  <si>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</si>
  <si>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</si>
  <si>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</si>
  <si>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</si>
  <si>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</si>
  <si>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</si>
  <si>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</si>
  <si>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</si>
  <si>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</si>
  <si>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</si>
  <si>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</si>
  <si>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</si>
  <si>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</si>
  <si>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</si>
  <si>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</si>
  <si>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</si>
  <si>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</si>
  <si>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</si>
  <si>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</si>
  <si>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</si>
  <si>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</si>
  <si>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</si>
  <si>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</si>
  <si>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</si>
  <si>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</si>
  <si>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</si>
  <si>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</si>
  <si>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</si>
  <si>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</si>
  <si>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</si>
  <si>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</si>
  <si>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</si>
  <si>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</si>
  <si>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</si>
  <si>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</si>
  <si>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</si>
  <si>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</si>
  <si>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</si>
  <si>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</si>
  <si>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</si>
  <si>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</si>
  <si>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</si>
  <si>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</si>
  <si>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</si>
  <si>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</si>
  <si>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</si>
  <si>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</si>
  <si>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</si>
  <si>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</si>
  <si>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</si>
  <si>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</si>
  <si>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</si>
  <si>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</si>
  <si>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</si>
  <si>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</si>
  <si>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</si>
  <si>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</si>
  <si>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</si>
  <si>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</si>
  <si>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</si>
  <si>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</si>
  <si>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</si>
  <si>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</si>
  <si>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</si>
  <si>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</si>
  <si>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</si>
  <si>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</si>
  <si>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</si>
  <si>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</si>
  <si>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</si>
  <si>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</si>
  <si>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</si>
  <si>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</si>
  <si>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</si>
  <si>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</si>
  <si>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</si>
  <si>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</si>
  <si>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</si>
  <si>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</si>
  <si>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</si>
  <si>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</si>
  <si>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</si>
  <si>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</si>
  <si>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</si>
  <si>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</si>
  <si>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</si>
  <si>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</si>
  <si>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</si>
  <si>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</si>
  <si>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</si>
  <si>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</si>
  <si>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</si>
  <si>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</si>
  <si>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</si>
  <si>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</si>
  <si>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</si>
  <si>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</si>
  <si>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</si>
  <si>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</si>
  <si>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</si>
  <si>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</si>
  <si>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</si>
  <si>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</si>
  <si>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</si>
  <si>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</si>
  <si>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</si>
  <si>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</si>
  <si>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</si>
  <si>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</si>
  <si>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</si>
  <si>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</si>
  <si>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</si>
  <si>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</si>
  <si>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</si>
  <si>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</si>
  <si>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</si>
  <si>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</si>
  <si>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</si>
  <si>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</si>
  <si>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</si>
  <si>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</si>
  <si>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</si>
  <si>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</si>
  <si>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</si>
  <si>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</si>
  <si>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</si>
  <si>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</si>
  <si>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</si>
  <si>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</si>
  <si>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</si>
  <si>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</si>
  <si>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</si>
  <si>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</si>
  <si>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</si>
  <si>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</si>
  <si>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</si>
  <si>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</si>
  <si>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</si>
  <si>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</si>
  <si>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</si>
  <si>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</si>
  <si>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</si>
  <si>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</si>
  <si>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</si>
  <si>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</si>
  <si>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</si>
  <si>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</si>
  <si>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</si>
  <si>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</si>
  <si>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</si>
  <si>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</si>
  <si>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</si>
  <si>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</si>
  <si>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</si>
  <si>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</si>
  <si>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</si>
  <si>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</si>
  <si>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</si>
  <si>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</si>
  <si>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</si>
  <si>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</si>
  <si>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</si>
  <si>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</si>
  <si>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</si>
  <si>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</si>
  <si>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</si>
  <si>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</si>
  <si>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</si>
  <si>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</si>
  <si>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</si>
  <si>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</si>
  <si>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</si>
  <si>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</si>
  <si>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</si>
  <si>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</si>
  <si>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</si>
  <si>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</si>
  <si>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</si>
  <si>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</si>
  <si>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</si>
  <si>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</si>
  <si>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</si>
  <si>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</si>
  <si>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</si>
  <si>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</si>
  <si>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</si>
  <si>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</si>
  <si>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</si>
  <si>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</si>
  <si>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</si>
  <si>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</si>
  <si>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</si>
  <si>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</si>
  <si>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</si>
  <si>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</si>
  <si>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</si>
  <si>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</si>
  <si>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</si>
  <si>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</si>
  <si>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</si>
  <si>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</si>
  <si>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</si>
  <si>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</si>
  <si>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</si>
  <si>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</si>
  <si>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</si>
  <si>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</si>
  <si>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</si>
  <si>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</si>
  <si>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</si>
  <si>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</si>
  <si>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</si>
  <si>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</si>
  <si>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</si>
  <si>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</si>
  <si>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</si>
  <si>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</si>
  <si>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</si>
  <si>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</si>
  <si>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</si>
  <si>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</si>
  <si>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</si>
  <si>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</si>
  <si>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</si>
  <si>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</si>
  <si>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</si>
  <si>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</si>
  <si>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</si>
  <si>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</si>
  <si>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</si>
  <si>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</si>
  <si>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</si>
  <si>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</si>
  <si>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</si>
  <si>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</si>
  <si>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</si>
  <si>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</si>
  <si>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</si>
  <si>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</si>
  <si>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</si>
  <si>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</si>
  <si>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</si>
  <si>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</si>
  <si>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</si>
  <si>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</si>
  <si>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</si>
  <si>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</si>
  <si>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</si>
  <si>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</si>
  <si>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</si>
  <si>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</si>
  <si>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</si>
  <si>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</si>
  <si>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</si>
  <si>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</si>
  <si>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</si>
  <si>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</si>
  <si>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</si>
  <si>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</si>
  <si>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</si>
  <si>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</si>
  <si>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</si>
  <si>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</si>
  <si>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</si>
  <si>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</si>
  <si>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</si>
  <si>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</si>
  <si>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</si>
  <si>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</si>
  <si>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</si>
  <si>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</si>
  <si>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</si>
  <si>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</si>
  <si>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</si>
  <si>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</si>
  <si>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</si>
  <si>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</si>
  <si>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</si>
  <si>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</si>
  <si>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</si>
  <si>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</si>
  <si>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</si>
  <si>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</si>
  <si>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</si>
  <si>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</si>
  <si>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</si>
  <si>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</si>
  <si>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</si>
  <si>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</si>
  <si>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</si>
  <si>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</si>
  <si>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</si>
  <si>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</si>
  <si>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</si>
  <si>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</si>
  <si>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</si>
  <si>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</si>
  <si>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</si>
  <si>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</si>
  <si>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</si>
  <si>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</si>
  <si>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</si>
  <si>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</si>
  <si>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</si>
  <si>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</si>
  <si>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</si>
  <si>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</si>
  <si>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</si>
  <si>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</si>
  <si>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</si>
  <si>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</si>
  <si>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</si>
  <si>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</si>
  <si>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</si>
  <si>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</si>
  <si>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</si>
  <si>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</si>
  <si>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</si>
  <si>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</si>
  <si>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</si>
  <si>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</si>
  <si>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</si>
  <si>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</si>
  <si>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</si>
  <si>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</si>
  <si>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</si>
  <si>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</si>
  <si>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</si>
  <si>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</si>
  <si>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</si>
  <si>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</si>
  <si>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</si>
  <si>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</si>
  <si>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</si>
  <si>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</si>
  <si>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</si>
  <si>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</si>
  <si>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</si>
  <si>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</si>
  <si>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</si>
  <si>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</si>
  <si>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</si>
  <si>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</si>
  <si>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</si>
  <si>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</si>
  <si>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</si>
  <si>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</si>
  <si>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</si>
  <si>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</si>
  <si>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</si>
  <si>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</si>
  <si>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</si>
  <si>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</si>
  <si>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</si>
  <si>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</si>
  <si>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</si>
  <si>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</si>
  <si>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</si>
  <si>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</si>
  <si>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</si>
  <si>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</si>
  <si>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</si>
  <si>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</si>
  <si>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</si>
  <si>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</si>
  <si>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</si>
  <si>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</si>
  <si>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</si>
  <si>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</si>
  <si>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</si>
  <si>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</si>
  <si>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</si>
  <si>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</si>
  <si>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</si>
  <si>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</si>
  <si>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</si>
  <si>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</si>
  <si>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</si>
  <si>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</si>
  <si>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</si>
  <si>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</si>
  <si>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</si>
  <si>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</si>
  <si>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</si>
  <si>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</si>
  <si>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</si>
  <si>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</si>
  <si>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</si>
  <si>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</si>
  <si>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</si>
  <si>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</si>
  <si>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</si>
  <si>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</si>
  <si>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</si>
  <si>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</si>
  <si>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</si>
  <si>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</si>
  <si>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</si>
  <si>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</si>
  <si>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</si>
  <si>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</si>
  <si>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</si>
  <si>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</si>
  <si>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</si>
  <si>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</si>
  <si>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</si>
  <si>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</si>
  <si>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</si>
  <si>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</si>
  <si>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</si>
  <si>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</si>
  <si>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</si>
  <si>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</si>
  <si>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</si>
  <si>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</si>
  <si>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</si>
  <si>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</si>
  <si>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</si>
  <si>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</si>
  <si>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</si>
  <si>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</si>
  <si>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</si>
  <si>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</si>
  <si>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</si>
  <si>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</si>
  <si>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</si>
  <si>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</si>
  <si>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</si>
  <si>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</si>
  <si>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</si>
  <si>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</si>
  <si>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</si>
  <si>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</si>
  <si>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</si>
  <si>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</si>
  <si>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</si>
  <si>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</si>
  <si>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</si>
  <si>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</si>
  <si>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</si>
  <si>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</si>
  <si>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</si>
  <si>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</si>
  <si>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</si>
  <si>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</si>
  <si>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</si>
  <si>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</si>
  <si>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</si>
  <si>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</si>
  <si>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</si>
  <si>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</si>
  <si>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</si>
  <si>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</si>
  <si>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</si>
  <si>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</si>
  <si>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</si>
  <si>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</si>
  <si>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</si>
  <si>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</si>
  <si>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</si>
  <si>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</si>
  <si>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</si>
  <si>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</si>
  <si>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</si>
  <si>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</si>
  <si>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</si>
  <si>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</si>
  <si>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</si>
  <si>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</si>
  <si>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</si>
  <si>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</si>
  <si>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</si>
  <si>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</si>
  <si>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</si>
  <si>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</si>
  <si>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</si>
  <si>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</si>
  <si>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</si>
  <si>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</si>
  <si>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</si>
  <si>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</si>
  <si>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</si>
  <si>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</si>
  <si>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</si>
  <si>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</si>
  <si>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</si>
  <si>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</si>
  <si>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</si>
  <si>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</si>
  <si>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</si>
  <si>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</si>
  <si>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</si>
  <si>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</si>
  <si>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</si>
  <si>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</si>
  <si>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</si>
  <si>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</si>
  <si>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</si>
  <si>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</si>
  <si>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</si>
  <si>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</si>
  <si>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</si>
  <si>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</si>
  <si>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</si>
  <si>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</si>
  <si>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</si>
  <si>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</si>
  <si>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</si>
  <si>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</si>
  <si>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</si>
  <si>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</si>
  <si>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</si>
  <si>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</si>
  <si>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</si>
  <si>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</si>
  <si>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</si>
  <si>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</si>
  <si>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</si>
  <si>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</si>
  <si>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</si>
  <si>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</si>
  <si>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</si>
  <si>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</si>
  <si>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</si>
  <si>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</si>
  <si>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</si>
  <si>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</si>
  <si>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</si>
  <si>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</si>
  <si>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</si>
  <si>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</si>
  <si>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</si>
  <si>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</si>
  <si>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</si>
  <si>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</si>
  <si>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</si>
  <si>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</si>
  <si>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</si>
  <si>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</si>
  <si>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</si>
  <si>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</si>
  <si>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</si>
  <si>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</si>
  <si>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</si>
  <si>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</si>
  <si>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</si>
  <si>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</si>
  <si>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</si>
  <si>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</si>
  <si>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</si>
  <si>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</si>
  <si>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</si>
  <si>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</si>
  <si>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</si>
  <si>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</si>
  <si>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</si>
  <si>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</si>
  <si>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</si>
  <si>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</si>
  <si>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</si>
  <si>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</si>
  <si>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</si>
  <si>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</si>
  <si>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</si>
  <si>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</si>
  <si>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</si>
  <si>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</si>
  <si>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</si>
  <si>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</si>
  <si>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</si>
  <si>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</si>
  <si>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</si>
  <si>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</si>
  <si>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</si>
  <si>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</si>
  <si>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</si>
  <si>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</si>
  <si>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</si>
  <si>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</si>
  <si>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</si>
  <si>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</si>
  <si>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</si>
  <si>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</si>
  <si>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</si>
  <si>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</si>
  <si>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</si>
  <si>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</si>
  <si>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</si>
  <si>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</si>
  <si>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</si>
  <si>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</si>
  <si>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</si>
  <si>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</si>
  <si>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</si>
  <si>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</si>
  <si>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</si>
  <si>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</si>
  <si>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</si>
  <si>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</si>
  <si>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</si>
  <si>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</si>
  <si>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</si>
  <si>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</si>
  <si>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</si>
  <si>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</si>
  <si>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</si>
  <si>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</si>
  <si>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</si>
  <si>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</si>
  <si>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</si>
  <si>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</si>
  <si>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</si>
  <si>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</si>
  <si>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</si>
  <si>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</si>
  <si>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</si>
  <si>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</si>
  <si>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</si>
  <si>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</si>
  <si>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</si>
  <si>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</si>
  <si>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</si>
  <si>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</si>
  <si>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</si>
  <si>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</si>
  <si>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</si>
  <si>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</si>
  <si>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</si>
  <si>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</si>
  <si>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</si>
  <si>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</si>
  <si>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</si>
  <si>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</si>
  <si>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</si>
  <si>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</si>
  <si>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</si>
  <si>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</si>
  <si>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</si>
  <si>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</si>
  <si>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</si>
  <si>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</si>
  <si>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</si>
  <si>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</si>
  <si>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</si>
  <si>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</si>
  <si>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</si>
  <si>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</si>
  <si>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</si>
  <si>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</si>
  <si>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</si>
  <si>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</si>
  <si>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</si>
  <si>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</si>
  <si>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</si>
  <si>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</si>
  <si>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</si>
  <si>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</si>
  <si>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</si>
  <si>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</si>
  <si>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</si>
  <si>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</si>
  <si>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</si>
  <si>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</si>
  <si>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</si>
  <si>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</si>
  <si>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</si>
  <si>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</si>
  <si>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</si>
  <si>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</si>
  <si>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</si>
  <si>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</si>
  <si>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</si>
  <si>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</si>
  <si>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</si>
  <si>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</si>
  <si>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</si>
  <si>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</si>
  <si>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</si>
  <si>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</si>
  <si>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</si>
  <si>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</si>
  <si>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</si>
  <si>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</si>
  <si>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</si>
  <si>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</si>
  <si>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</si>
  <si>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</si>
  <si>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</si>
  <si>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</si>
  <si>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</si>
  <si>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</si>
  <si>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</si>
  <si>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</si>
  <si>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</si>
  <si>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</si>
  <si>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</si>
  <si>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</si>
  <si>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</si>
  <si>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</si>
  <si>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</si>
  <si>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</si>
  <si>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</si>
  <si>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</si>
  <si>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</si>
  <si>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</si>
  <si>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</si>
  <si>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</si>
  <si>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</si>
  <si>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</si>
  <si>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</si>
  <si>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</si>
  <si>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</si>
  <si>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</si>
  <si>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</si>
  <si>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</si>
  <si>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</si>
  <si>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</si>
  <si>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</si>
  <si>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</si>
  <si>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</si>
  <si>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</si>
  <si>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</si>
  <si>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</si>
  <si>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</si>
  <si>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</si>
  <si>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</si>
  <si>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</si>
  <si>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</si>
  <si>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</si>
  <si>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</si>
  <si>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</si>
  <si>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</si>
  <si>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</si>
  <si>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</si>
  <si>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</si>
  <si>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</si>
  <si>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</si>
  <si>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</si>
  <si>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</si>
  <si>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</si>
  <si>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</si>
  <si>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</si>
  <si>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</si>
  <si>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</si>
  <si>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</si>
  <si>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</si>
  <si>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</si>
  <si>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</si>
  <si>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</si>
  <si>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</si>
  <si>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</si>
  <si>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</si>
  <si>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</si>
  <si>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</si>
  <si>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</si>
  <si>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</si>
  <si>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</si>
  <si>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</si>
  <si>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</si>
  <si>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</si>
  <si>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</si>
  <si>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</si>
  <si>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</si>
  <si>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</si>
  <si>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</si>
  <si>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</si>
  <si>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</si>
  <si>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</si>
  <si>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</si>
  <si>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</si>
  <si>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</si>
  <si>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</si>
  <si>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</si>
  <si>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</si>
  <si>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</si>
  <si>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</si>
  <si>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</si>
  <si>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</si>
  <si>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</si>
  <si>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</si>
  <si>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</si>
  <si>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</si>
  <si>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</si>
  <si>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</si>
  <si>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</si>
  <si>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</si>
  <si>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</si>
  <si>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</si>
  <si>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</si>
  <si>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</si>
  <si>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</si>
  <si>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</si>
  <si>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</si>
  <si>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</si>
  <si>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</si>
  <si>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</si>
  <si>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</si>
  <si>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</si>
  <si>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</si>
  <si>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</si>
  <si>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</si>
  <si>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</si>
  <si>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</si>
  <si>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</si>
  <si>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</si>
  <si>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</si>
  <si>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</si>
  <si>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</si>
  <si>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</si>
  <si>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</si>
  <si>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</si>
  <si>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</si>
  <si>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</si>
  <si>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</si>
  <si>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</si>
  <si>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</si>
  <si>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</si>
  <si>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</si>
  <si>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</si>
  <si>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</si>
  <si>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</si>
  <si>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</si>
  <si>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</si>
  <si>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</si>
  <si>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</si>
  <si>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</si>
  <si>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</si>
  <si>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</si>
  <si>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</si>
  <si>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</si>
  <si>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</si>
  <si>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</si>
  <si>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</si>
  <si>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</si>
  <si>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</si>
  <si>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</si>
  <si>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</si>
  <si>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</si>
  <si>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</si>
  <si>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</si>
  <si>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</si>
  <si>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</si>
  <si>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</si>
  <si>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</si>
  <si>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</si>
  <si>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</si>
  <si>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</si>
  <si>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</si>
  <si>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</si>
  <si>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</si>
  <si>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</si>
  <si>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</si>
  <si>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</si>
  <si>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</si>
  <si>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</si>
  <si>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</si>
  <si>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</si>
  <si>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</si>
  <si>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</si>
  <si>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</si>
  <si>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</si>
  <si>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</si>
  <si>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</si>
  <si>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</si>
  <si>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</si>
  <si>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</si>
  <si>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</si>
  <si>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</si>
  <si>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</si>
  <si>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</si>
  <si>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</si>
  <si>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</si>
  <si>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</si>
  <si>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</si>
  <si>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</si>
  <si>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</si>
  <si>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</si>
  <si>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</si>
  <si>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</si>
  <si>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</si>
  <si>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</si>
  <si>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</si>
  <si>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</si>
  <si>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</si>
  <si>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</si>
  <si>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</si>
  <si>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</si>
  <si>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</si>
  <si>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</si>
  <si>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</si>
  <si>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</si>
  <si>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</si>
  <si>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</si>
  <si>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</si>
  <si>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</si>
  <si>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</si>
  <si>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</si>
  <si>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</si>
  <si>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</si>
  <si>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</si>
  <si>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</si>
  <si>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</si>
  <si>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</si>
  <si>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</si>
  <si>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</si>
  <si>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</si>
  <si>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</si>
  <si>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</si>
  <si>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</si>
  <si>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</si>
  <si>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</si>
  <si>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</si>
  <si>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</si>
  <si>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</si>
  <si>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</si>
  <si>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</si>
  <si>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</si>
  <si>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</si>
  <si>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</si>
  <si>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</si>
  <si>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</si>
  <si>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</si>
  <si>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</si>
  <si>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</si>
  <si>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</si>
  <si>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</si>
  <si>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</si>
  <si>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</si>
  <si>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</si>
  <si>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</si>
  <si>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</si>
  <si>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</si>
  <si>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</si>
  <si>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</si>
  <si>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</si>
  <si>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</si>
  <si>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</si>
  <si>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</si>
  <si>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</si>
  <si>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</si>
  <si>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</si>
  <si>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</si>
  <si>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</si>
  <si>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</si>
  <si>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</si>
  <si>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</si>
  <si>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</si>
  <si>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</si>
  <si>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</si>
  <si>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</si>
  <si>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</si>
  <si>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</si>
  <si>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</si>
  <si>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</si>
  <si>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</si>
  <si>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</si>
  <si>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</si>
  <si>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</si>
  <si>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</si>
  <si>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</si>
  <si>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</si>
  <si>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</si>
  <si>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</si>
  <si>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</si>
  <si>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</si>
  <si>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</si>
  <si>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</si>
  <si>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</si>
  <si>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</si>
  <si>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</si>
  <si>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</si>
  <si>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</si>
  <si>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</si>
  <si>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</si>
  <si>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</si>
  <si>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</si>
  <si>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</si>
  <si>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</si>
  <si>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</si>
  <si>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</si>
  <si>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</si>
  <si>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</si>
  <si>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</si>
  <si>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</si>
  <si>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</si>
  <si>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</si>
  <si>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</si>
  <si>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</si>
  <si>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</si>
  <si>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</si>
  <si>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</si>
  <si>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</si>
  <si>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</si>
  <si>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</si>
  <si>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</si>
  <si>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</si>
  <si>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</si>
  <si>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</si>
  <si>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</si>
  <si>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</si>
  <si>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</si>
  <si>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</si>
  <si>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</si>
  <si>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</si>
  <si>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</si>
  <si>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</si>
  <si>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</si>
  <si>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</si>
  <si>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</si>
  <si>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</si>
  <si>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</si>
  <si>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</si>
  <si>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</si>
  <si>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</si>
  <si>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</si>
  <si>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</si>
  <si>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</si>
  <si>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</si>
  <si>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</si>
  <si>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</si>
  <si>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</si>
  <si>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</si>
  <si>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</si>
  <si>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</si>
  <si>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</si>
  <si>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</si>
  <si>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</si>
  <si>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</si>
  <si>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</si>
  <si>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</si>
  <si>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</si>
  <si>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</si>
  <si>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</si>
  <si>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</si>
  <si>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</si>
  <si>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</si>
  <si>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</si>
  <si>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</si>
  <si>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</si>
  <si>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</si>
  <si>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</si>
  <si>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</si>
  <si>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</si>
  <si>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</si>
  <si>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</si>
  <si>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</si>
  <si>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</si>
  <si>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</si>
  <si>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</si>
  <si>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</si>
  <si>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</si>
  <si>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</si>
  <si>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</si>
  <si>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</si>
  <si>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</si>
  <si>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</si>
  <si>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</si>
  <si>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</si>
  <si>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</si>
  <si>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</si>
  <si>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</si>
  <si>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</si>
  <si>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</si>
  <si>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</si>
  <si>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</si>
  <si>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</si>
  <si>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</si>
  <si>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</si>
  <si>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</si>
  <si>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</si>
  <si>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</si>
  <si>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</si>
  <si>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</si>
  <si>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</si>
  <si>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</si>
  <si>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</si>
  <si>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</si>
  <si>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</si>
  <si>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</si>
  <si>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</si>
  <si>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</si>
  <si>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</si>
  <si>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</si>
  <si>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</si>
  <si>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</si>
  <si>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</si>
  <si>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</si>
  <si>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</si>
  <si>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</si>
  <si>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</si>
  <si>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</si>
  <si>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</si>
  <si>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</si>
  <si>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</si>
  <si>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</si>
  <si>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</si>
  <si>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</si>
  <si>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</si>
  <si>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</si>
  <si>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</si>
  <si>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</si>
  <si>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</si>
  <si>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</si>
  <si>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</si>
  <si>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</si>
  <si>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</si>
  <si>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</si>
  <si>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</si>
  <si>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</si>
  <si>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</si>
  <si>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</si>
  <si>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</si>
  <si>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</si>
  <si>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</si>
  <si>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</si>
  <si>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</si>
  <si>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</si>
  <si>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</si>
  <si>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</si>
  <si>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</si>
  <si>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</si>
  <si>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</si>
  <si>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</si>
  <si>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</si>
  <si>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</si>
  <si>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</si>
  <si>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</si>
  <si>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</si>
  <si>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</si>
  <si>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</si>
  <si>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</si>
  <si>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</si>
  <si>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</si>
  <si>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</si>
  <si>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</si>
  <si>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</si>
  <si>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</si>
  <si>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</si>
  <si>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</si>
  <si>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</si>
  <si>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</si>
  <si>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</si>
  <si>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</si>
  <si>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</si>
  <si>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</si>
  <si>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</si>
  <si>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</si>
  <si>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</si>
  <si>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</si>
  <si>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</si>
  <si>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</si>
  <si>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</si>
  <si>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</si>
  <si>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</si>
  <si>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</si>
  <si>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</si>
  <si>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</si>
  <si>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</si>
  <si>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</si>
  <si>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</si>
  <si>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</si>
  <si>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</si>
  <si>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</si>
  <si>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</si>
  <si>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</si>
  <si>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</si>
  <si>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</si>
  <si>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</si>
  <si>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</si>
  <si>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</si>
  <si>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</si>
  <si>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</si>
  <si>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</si>
  <si>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</si>
  <si>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</si>
  <si>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</si>
  <si>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</si>
  <si>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</si>
  <si>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</si>
  <si>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</si>
  <si>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</si>
  <si>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</si>
  <si>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</si>
  <si>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</si>
  <si>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</si>
  <si>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</si>
  <si>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</si>
  <si>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</si>
  <si>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</si>
  <si>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</si>
  <si>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</si>
  <si>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</si>
  <si>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</si>
  <si>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</si>
  <si>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</si>
  <si>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</si>
  <si>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</si>
  <si>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</si>
  <si>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</si>
  <si>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</si>
  <si>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</si>
  <si>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</si>
  <si>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</si>
  <si>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</si>
  <si>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</si>
  <si>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</si>
  <si>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</si>
  <si>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</si>
  <si>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</si>
  <si>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</si>
  <si>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</si>
  <si>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</si>
  <si>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</si>
  <si>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</si>
  <si>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</si>
  <si>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</si>
  <si>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</si>
  <si>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</si>
  <si>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</si>
  <si>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</si>
  <si>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</si>
  <si>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</si>
  <si>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</si>
  <si>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</si>
  <si>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</si>
  <si>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</si>
  <si>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</si>
  <si>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</si>
  <si>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</si>
  <si>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</si>
  <si>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</si>
  <si>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</si>
  <si>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</si>
  <si>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</si>
  <si>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</si>
  <si>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</si>
  <si>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</si>
  <si>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</si>
  <si>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</si>
  <si>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</si>
  <si>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</si>
  <si>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</si>
  <si>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</si>
  <si>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</si>
  <si>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</si>
  <si>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</si>
  <si>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</si>
  <si>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</si>
  <si>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</si>
  <si>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</si>
  <si>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</si>
  <si>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</si>
  <si>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</si>
  <si>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</si>
  <si>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</si>
  <si>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</si>
  <si>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</si>
  <si>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</si>
  <si>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</si>
  <si>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</si>
  <si>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</si>
  <si>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</si>
  <si>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</si>
  <si>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</si>
  <si>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</si>
  <si>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</si>
  <si>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</si>
  <si>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</si>
  <si>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</si>
  <si>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</si>
  <si>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</si>
  <si>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</si>
  <si>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</si>
  <si>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</si>
  <si>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</si>
  <si>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</si>
  <si>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</si>
  <si>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</si>
  <si>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</si>
  <si>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</si>
  <si>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</si>
  <si>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</si>
  <si>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</si>
  <si>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</si>
  <si>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</si>
  <si>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</si>
  <si>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</si>
  <si>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</si>
  <si>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</si>
  <si>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</si>
  <si>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</si>
  <si>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</si>
  <si>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</si>
  <si>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</si>
  <si>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</si>
  <si>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</si>
  <si>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</si>
  <si>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</si>
  <si>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</si>
  <si>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</si>
  <si>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</si>
  <si>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</si>
  <si>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</si>
  <si>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</si>
  <si>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</si>
  <si>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</si>
  <si>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</si>
  <si>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</si>
  <si>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</si>
  <si>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</si>
  <si>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</si>
  <si>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</si>
  <si>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</si>
  <si>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</si>
  <si>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</si>
  <si>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</si>
  <si>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</si>
  <si>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</si>
  <si>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</si>
  <si>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</si>
  <si>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</si>
  <si>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</si>
  <si>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</si>
  <si>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</si>
  <si>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</si>
  <si>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</si>
  <si>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</si>
  <si>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</si>
  <si>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</si>
  <si>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</si>
  <si>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</si>
  <si>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</si>
  <si>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</si>
  <si>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</si>
  <si>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</si>
  <si>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</si>
  <si>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</si>
  <si>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</si>
  <si>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</si>
  <si>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</si>
  <si>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</si>
  <si>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</si>
  <si>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</si>
  <si>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</si>
  <si>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</si>
  <si>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</si>
  <si>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</si>
  <si>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</si>
  <si>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</si>
  <si>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</si>
  <si>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</si>
  <si>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</si>
  <si>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</si>
  <si>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</si>
  <si>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</si>
  <si>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</si>
  <si>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</si>
  <si>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</si>
  <si>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</si>
  <si>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</si>
  <si>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</si>
  <si>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</si>
  <si>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</si>
  <si>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</si>
  <si>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</si>
  <si>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</si>
  <si>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</si>
  <si>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</si>
  <si>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</si>
  <si>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</si>
  <si>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</si>
  <si>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</si>
  <si>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</si>
  <si>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</si>
  <si>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</si>
  <si>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</si>
  <si>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</si>
  <si>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</si>
  <si>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</si>
  <si>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</si>
  <si>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</si>
  <si>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</si>
  <si>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</si>
  <si>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</si>
  <si>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</si>
  <si>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</si>
  <si>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</si>
  <si>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</si>
  <si>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</si>
  <si>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</si>
  <si>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</si>
  <si>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</si>
  <si>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</si>
  <si>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</si>
  <si>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</si>
  <si>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</si>
  <si>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</si>
  <si>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</si>
  <si>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</si>
  <si>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</si>
  <si>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</si>
  <si>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</si>
  <si>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</si>
  <si>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</si>
  <si>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</si>
  <si>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</si>
  <si>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</si>
  <si>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</si>
  <si>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</si>
  <si>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</si>
  <si>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</si>
  <si>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</si>
  <si>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</si>
  <si>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</si>
  <si>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</si>
  <si>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</si>
  <si>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</si>
  <si>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</si>
  <si>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</si>
  <si>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</si>
  <si>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</si>
  <si>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</si>
  <si>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</si>
  <si>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</si>
  <si>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</si>
  <si>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</si>
  <si>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</si>
  <si>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</si>
  <si>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</si>
  <si>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</si>
  <si>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</si>
  <si>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</si>
  <si>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</si>
  <si>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</si>
  <si>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</si>
  <si>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</si>
  <si>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</si>
  <si>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</si>
  <si>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</si>
  <si>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</si>
  <si>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</si>
  <si>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</si>
  <si>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</si>
  <si>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</si>
  <si>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</si>
  <si>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</si>
  <si>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</si>
  <si>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</si>
  <si>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</si>
  <si>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</si>
  <si>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</si>
  <si>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</si>
  <si>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</si>
  <si>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</si>
  <si>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</si>
  <si>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</si>
  <si>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</si>
  <si>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</si>
  <si>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</si>
  <si>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</si>
  <si>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</si>
  <si>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</si>
  <si>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</si>
  <si>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</si>
  <si>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</si>
  <si>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</si>
  <si>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</si>
  <si>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</si>
  <si>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</si>
  <si>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</si>
  <si>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</si>
  <si>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</si>
  <si>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</si>
  <si>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</si>
  <si>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</si>
  <si>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</si>
  <si>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</si>
  <si>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</si>
  <si>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</si>
  <si>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</si>
  <si>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</si>
  <si>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</si>
  <si>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</si>
  <si>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</si>
  <si>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</si>
  <si>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</si>
  <si>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</si>
  <si>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</si>
  <si>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</si>
  <si>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</si>
  <si>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</si>
  <si>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</si>
  <si>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</si>
  <si>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</si>
  <si>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</si>
  <si>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</si>
  <si>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</si>
  <si>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</si>
  <si>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</si>
  <si>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</si>
  <si>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</si>
  <si>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</si>
  <si>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</si>
  <si>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</si>
  <si>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</si>
  <si>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</si>
  <si>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</si>
  <si>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</si>
  <si>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</si>
  <si>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</si>
  <si>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</si>
  <si>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</si>
  <si>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</si>
  <si>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</si>
  <si>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</si>
  <si>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</si>
  <si>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</si>
  <si>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</si>
  <si>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</si>
  <si>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</si>
  <si>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</si>
  <si>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</si>
  <si>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</si>
  <si>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</si>
  <si>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</si>
  <si>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</si>
  <si>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</si>
  <si>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</si>
  <si>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</si>
  <si>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</si>
  <si>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</si>
  <si>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</si>
  <si>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</si>
  <si>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</si>
  <si>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</si>
  <si>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</si>
  <si>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</si>
  <si>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</si>
  <si>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</si>
  <si>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</si>
  <si>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</si>
  <si>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</si>
  <si>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</si>
  <si>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</si>
  <si>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</si>
  <si>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</si>
  <si>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</si>
  <si>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</si>
  <si>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</si>
  <si>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</si>
  <si>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</si>
  <si>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</si>
  <si>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</si>
  <si>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</si>
  <si>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</si>
  <si>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</si>
  <si>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</si>
  <si>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</si>
  <si>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</si>
  <si>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</si>
  <si>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</si>
  <si>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</si>
  <si>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</si>
  <si>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</si>
  <si>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</si>
  <si>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</si>
  <si>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</si>
  <si>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</si>
  <si>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</si>
  <si>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</si>
  <si>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</si>
  <si>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</si>
  <si>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</si>
  <si>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</si>
  <si>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</si>
  <si>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</si>
  <si>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</si>
  <si>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</si>
  <si>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</si>
  <si>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</si>
  <si>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</si>
  <si>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</si>
  <si>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</si>
  <si>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</si>
  <si>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</si>
  <si>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</si>
  <si>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</si>
  <si>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</si>
  <si>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</si>
  <si>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</si>
  <si>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</si>
  <si>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</si>
  <si>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</si>
  <si>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</si>
  <si>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</si>
  <si>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</si>
  <si>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</si>
  <si>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</si>
  <si>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</si>
  <si>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</si>
  <si>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</si>
  <si>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</si>
  <si>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</si>
  <si>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</si>
  <si>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</si>
  <si>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</si>
  <si>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</si>
  <si>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</si>
  <si>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</si>
  <si>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</si>
  <si>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</si>
  <si>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</si>
  <si>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</si>
  <si>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</si>
  <si>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</si>
  <si>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</si>
  <si>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</si>
  <si>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</si>
  <si>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</si>
  <si>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</si>
  <si>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</si>
  <si>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</si>
  <si>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</si>
  <si>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</si>
  <si>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</si>
  <si>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</si>
  <si>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</si>
  <si>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</si>
  <si>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</si>
  <si>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</si>
  <si>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</si>
  <si>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</si>
  <si>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</si>
  <si>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</si>
  <si>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</si>
  <si>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</si>
  <si>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</si>
  <si>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</si>
  <si>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</si>
  <si>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</si>
  <si>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</si>
  <si>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</si>
  <si>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</si>
  <si>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</si>
  <si>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</si>
  <si>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</si>
  <si>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</si>
  <si>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</si>
  <si>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</si>
  <si>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</si>
  <si>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</si>
  <si>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</si>
  <si>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</si>
  <si>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</si>
  <si>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</si>
  <si>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</si>
  <si>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</si>
  <si>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</si>
  <si>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</si>
  <si>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</si>
  <si>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</si>
  <si>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</si>
  <si>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</si>
  <si>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</si>
  <si>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</si>
  <si>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</si>
  <si>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</si>
  <si>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</si>
  <si>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</si>
  <si>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</si>
  <si>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</si>
  <si>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</si>
  <si>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</si>
  <si>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</si>
  <si>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</si>
  <si>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</si>
  <si>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</si>
  <si>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</si>
  <si>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</si>
  <si>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</si>
  <si>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</si>
  <si>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</si>
  <si>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</si>
  <si>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</si>
  <si>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</si>
  <si>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</si>
  <si>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</si>
  <si>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</si>
  <si>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</si>
  <si>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</si>
  <si>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</si>
  <si>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</si>
  <si>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</si>
  <si>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</si>
  <si>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</si>
  <si>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</si>
  <si>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</si>
  <si>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</si>
  <si>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</si>
  <si>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</si>
  <si>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</si>
  <si>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</si>
  <si>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</si>
  <si>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</si>
  <si>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</si>
  <si>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</si>
  <si>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</si>
  <si>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</si>
  <si>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</si>
  <si>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</si>
  <si>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</si>
  <si>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</si>
  <si>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</si>
  <si>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</si>
  <si>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</si>
  <si>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</si>
  <si>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</si>
  <si>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</si>
  <si>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</si>
  <si>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</si>
  <si>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</si>
  <si>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</si>
  <si>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</si>
  <si>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</si>
  <si>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</si>
  <si>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</si>
  <si>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</si>
  <si>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</si>
  <si>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</si>
  <si>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</si>
  <si>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</si>
  <si>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</si>
  <si>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</si>
  <si>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</si>
  <si>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</si>
  <si>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</si>
  <si>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</si>
  <si>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</si>
  <si>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</si>
  <si>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</si>
  <si>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</si>
  <si>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</si>
  <si>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</si>
  <si>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</si>
  <si>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</si>
  <si>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</si>
  <si>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</si>
  <si>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</si>
  <si>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</si>
  <si>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</si>
  <si>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</si>
  <si>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</si>
  <si>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</si>
  <si>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</si>
  <si>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</si>
  <si>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</si>
  <si>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</si>
  <si>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</si>
  <si>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</si>
  <si>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</si>
  <si>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</si>
  <si>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</si>
  <si>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</si>
  <si>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</si>
  <si>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</si>
  <si>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</si>
  <si>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</si>
  <si>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</si>
  <si>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</si>
  <si>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</si>
  <si>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</si>
  <si>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</si>
  <si>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</si>
  <si>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</si>
  <si>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</si>
  <si>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</si>
  <si>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</si>
  <si>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</si>
  <si>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</si>
  <si>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</si>
  <si>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</si>
  <si>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</si>
  <si>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</si>
  <si>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</si>
  <si>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</si>
  <si>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</si>
  <si>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</si>
  <si>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</si>
  <si>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</si>
  <si>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</si>
  <si>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</si>
  <si>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</si>
  <si>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</si>
  <si>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</si>
  <si>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</si>
  <si>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</si>
  <si>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</si>
  <si>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</si>
  <si>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</si>
  <si>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</si>
  <si>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</si>
  <si>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</si>
  <si>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</si>
  <si>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</si>
  <si>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</si>
  <si>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</si>
  <si>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</si>
  <si>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</si>
  <si>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</si>
  <si>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</si>
  <si>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</si>
  <si>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</si>
  <si>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</si>
  <si>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</si>
  <si>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</si>
  <si>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</si>
  <si>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</si>
  <si>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</si>
  <si>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</si>
  <si>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</si>
  <si>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</si>
  <si>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</si>
  <si>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</si>
  <si>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</si>
  <si>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</si>
  <si>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</si>
  <si>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</si>
  <si>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</si>
  <si>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</si>
  <si>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</si>
  <si>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</si>
  <si>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</si>
  <si>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</si>
  <si>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</si>
  <si>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</si>
  <si>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</si>
  <si>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</si>
  <si>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</si>
  <si>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</si>
  <si>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</si>
  <si>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</si>
  <si>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</si>
  <si>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</si>
  <si>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</si>
  <si>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</si>
  <si>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</si>
  <si>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</si>
  <si>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</si>
  <si>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</si>
  <si>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</si>
  <si>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</si>
  <si>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</si>
  <si>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</si>
  <si>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</si>
  <si>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</si>
  <si>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</si>
  <si>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</si>
  <si>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</si>
  <si>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</si>
  <si>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</si>
  <si>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</si>
  <si>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</si>
  <si>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</si>
  <si>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</si>
  <si>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</si>
  <si>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</si>
  <si>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</si>
  <si>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</si>
  <si>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</si>
  <si>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</si>
  <si>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</si>
  <si>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</si>
  <si>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</si>
  <si>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</si>
  <si>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</si>
  <si>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</si>
  <si>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</si>
  <si>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</si>
  <si>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</si>
  <si>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</si>
  <si>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</si>
  <si>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</si>
  <si>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</si>
  <si>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</si>
  <si>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</si>
  <si>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</si>
  <si>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</si>
  <si>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</si>
  <si>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</si>
  <si>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</si>
  <si>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</si>
  <si>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</si>
  <si>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</si>
  <si>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</si>
  <si>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</si>
  <si>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</si>
  <si>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</si>
  <si>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</si>
  <si>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</si>
  <si>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</si>
  <si>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</si>
  <si>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</si>
  <si>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</si>
  <si>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</si>
  <si>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</si>
  <si>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</si>
  <si>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</si>
  <si>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</si>
  <si>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</si>
  <si>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</si>
  <si>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</si>
  <si>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</si>
  <si>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</si>
  <si>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</si>
  <si>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</si>
  <si>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</si>
  <si>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</si>
  <si>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</si>
  <si>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</si>
  <si>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</si>
  <si>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</si>
  <si>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</si>
  <si>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</si>
  <si>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</si>
  <si>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</si>
  <si>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</si>
  <si>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</si>
  <si>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</si>
  <si>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</si>
  <si>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</si>
  <si>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</si>
  <si>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</si>
  <si>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</si>
  <si>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</si>
  <si>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</si>
  <si>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</si>
  <si>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</si>
  <si>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</si>
  <si>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</si>
  <si>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</si>
  <si>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</si>
  <si>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</si>
  <si>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</si>
  <si>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</si>
  <si>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</si>
  <si>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</si>
  <si>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</si>
  <si>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</si>
  <si>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</si>
  <si>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</si>
  <si>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</si>
  <si>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</si>
  <si>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</si>
  <si>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</si>
  <si>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</si>
  <si>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</si>
  <si>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</si>
  <si>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</si>
  <si>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</si>
  <si>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</si>
  <si>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</si>
  <si>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</si>
  <si>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</si>
  <si>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</si>
  <si>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</si>
  <si>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</si>
  <si>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</si>
  <si>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</si>
  <si>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</si>
  <si>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</si>
  <si>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</si>
  <si>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</si>
  <si>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</si>
  <si>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</si>
  <si>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</si>
  <si>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</si>
  <si>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</si>
  <si>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</si>
  <si>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</si>
  <si>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</si>
  <si>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</si>
  <si>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</si>
  <si>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</si>
  <si>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</si>
  <si>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</si>
  <si>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</si>
  <si>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</si>
  <si>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</si>
  <si>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</si>
  <si>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</si>
  <si>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</si>
  <si>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</si>
  <si>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</si>
  <si>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</si>
  <si>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</si>
  <si>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</si>
  <si>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</si>
  <si>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</si>
  <si>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</si>
  <si>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</si>
  <si>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</si>
  <si>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</si>
  <si>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</si>
  <si>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</si>
  <si>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</si>
  <si>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</si>
  <si>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</si>
  <si>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</si>
  <si>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</si>
  <si>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</si>
  <si>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</si>
  <si>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</si>
  <si>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</si>
  <si>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</si>
  <si>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</si>
  <si>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</si>
  <si>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</si>
  <si>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</si>
  <si>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</si>
  <si>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</si>
  <si>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</si>
  <si>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</si>
  <si>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</si>
  <si>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</si>
  <si>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</si>
  <si>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</si>
  <si>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</si>
  <si>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</si>
  <si>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</si>
  <si>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</si>
  <si>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</si>
  <si>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</si>
  <si>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</si>
  <si>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</si>
  <si>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</si>
  <si>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</si>
  <si>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</si>
  <si>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</si>
  <si>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</si>
  <si>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</si>
  <si>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</si>
  <si>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</si>
  <si>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</si>
  <si>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</si>
  <si>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</si>
  <si>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</si>
  <si>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</si>
  <si>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</si>
  <si>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</si>
  <si>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</si>
  <si>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</si>
  <si>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</si>
  <si>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</si>
  <si>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</si>
  <si>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</si>
  <si>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</si>
  <si>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</si>
  <si>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</si>
  <si>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</si>
  <si>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</si>
  <si>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</si>
  <si>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</si>
  <si>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</si>
  <si>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</si>
  <si>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</si>
  <si>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</si>
  <si>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</si>
  <si>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</si>
  <si>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</si>
  <si>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</si>
  <si>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</si>
  <si>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</si>
  <si>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</si>
  <si>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</si>
  <si>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</si>
  <si>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</si>
  <si>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</si>
  <si>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</si>
  <si>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</si>
  <si>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</si>
  <si>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</si>
  <si>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</si>
  <si>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</si>
  <si>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</si>
  <si>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</si>
  <si>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</si>
  <si>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</si>
  <si>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</si>
  <si>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</si>
  <si>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</si>
  <si>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</si>
  <si>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</si>
  <si>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</si>
  <si>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</si>
  <si>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</si>
  <si>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</si>
  <si>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</si>
  <si>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</si>
  <si>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</si>
  <si>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</si>
  <si>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</si>
  <si>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</si>
  <si>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</si>
  <si>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</si>
  <si>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</si>
  <si>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</si>
  <si>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</si>
  <si>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</si>
  <si>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</si>
  <si>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</si>
  <si>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</si>
  <si>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</si>
  <si>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</si>
  <si>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</si>
  <si>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</si>
  <si>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</si>
  <si>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</si>
  <si>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</si>
  <si>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</si>
  <si>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</si>
  <si>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</si>
  <si>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</si>
  <si>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</si>
  <si>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</si>
  <si>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</si>
  <si>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</si>
  <si>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</si>
  <si>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</si>
  <si>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</si>
  <si>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</si>
  <si>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</si>
  <si>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</si>
  <si>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</si>
  <si>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</si>
  <si>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</si>
  <si>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</si>
  <si>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</si>
  <si>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</si>
  <si>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</si>
  <si>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</si>
  <si>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</si>
  <si>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</si>
  <si>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</si>
  <si>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</si>
  <si>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</si>
  <si>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</si>
  <si>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</si>
  <si>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</si>
  <si>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</si>
  <si>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</si>
  <si>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</si>
  <si>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</si>
  <si>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</si>
  <si>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</si>
  <si>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</si>
  <si>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</si>
  <si>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</si>
  <si>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</si>
  <si>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</si>
  <si>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</si>
  <si>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</si>
  <si>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</si>
  <si>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</si>
  <si>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</si>
  <si>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</si>
  <si>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</si>
  <si>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</si>
  <si>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</si>
  <si>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</si>
  <si>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</si>
  <si>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</si>
  <si>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</si>
  <si>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</si>
  <si>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</si>
  <si>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</si>
  <si>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</si>
  <si>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</si>
  <si>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</si>
  <si>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</si>
  <si>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</si>
  <si>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</si>
  <si>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</si>
  <si>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</si>
  <si>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</si>
  <si>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</si>
  <si>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</si>
  <si>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</si>
  <si>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</si>
  <si>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</si>
  <si>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</si>
  <si>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</si>
  <si>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</si>
  <si>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</si>
  <si>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</si>
  <si>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</si>
  <si>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</si>
  <si>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</si>
  <si>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</si>
  <si>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</si>
  <si>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</si>
  <si>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</si>
  <si>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</si>
  <si>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</si>
  <si>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</si>
  <si>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</si>
  <si>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</si>
  <si>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</si>
  <si>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</si>
  <si>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</si>
  <si>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</si>
  <si>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</si>
  <si>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</si>
  <si>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</si>
  <si>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</si>
  <si>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</si>
  <si>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</si>
  <si>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</si>
  <si>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</si>
  <si>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</si>
  <si>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</si>
  <si>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</si>
  <si>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</si>
  <si>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</si>
  <si>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</si>
  <si>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</si>
  <si>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</si>
  <si>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</si>
  <si>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</si>
  <si>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</si>
  <si>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</si>
  <si>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</si>
  <si>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</si>
  <si>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</si>
  <si>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</si>
  <si>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</si>
  <si>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</si>
  <si>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</si>
  <si>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</si>
  <si>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</si>
  <si>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</si>
  <si>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</si>
  <si>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</si>
  <si>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</si>
  <si>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</si>
  <si>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</si>
  <si>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</si>
  <si>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</si>
  <si>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</si>
  <si>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</si>
  <si>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</si>
  <si>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</si>
  <si>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</si>
  <si>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</si>
  <si>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</si>
  <si>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</si>
  <si>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</si>
  <si>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</si>
  <si>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</si>
  <si>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</si>
  <si>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</si>
  <si>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</si>
  <si>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</si>
  <si>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</si>
  <si>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</si>
  <si>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</si>
  <si>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</si>
  <si>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</si>
  <si>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</si>
  <si>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</si>
  <si>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</si>
  <si>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</si>
  <si>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</si>
  <si>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</si>
  <si>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</si>
  <si>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</si>
  <si>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</si>
  <si>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</si>
  <si>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</si>
  <si>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</si>
  <si>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</si>
  <si>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</si>
  <si>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</si>
  <si>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</si>
  <si>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</si>
  <si>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</si>
  <si>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</si>
  <si>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</si>
  <si>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</si>
  <si>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</si>
  <si>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</si>
  <si>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</si>
  <si>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</si>
  <si>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</si>
  <si>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</si>
  <si>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</si>
  <si>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</si>
  <si>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</si>
  <si>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</si>
  <si>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</si>
  <si>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</si>
  <si>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</si>
  <si>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</si>
  <si>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</si>
  <si>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</si>
  <si>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</si>
  <si>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</si>
  <si>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</si>
  <si>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</si>
  <si>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</si>
  <si>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</si>
  <si>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</si>
  <si>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</si>
  <si>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</si>
  <si>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</si>
  <si>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</si>
  <si>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</si>
  <si>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</si>
  <si>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</si>
  <si>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</si>
  <si>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</si>
  <si>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</si>
  <si>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</si>
  <si>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</si>
  <si>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</si>
  <si>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</si>
  <si>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</si>
  <si>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</si>
  <si>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</si>
  <si>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</si>
  <si>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</si>
  <si>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</si>
  <si>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</si>
  <si>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</si>
  <si>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</si>
  <si>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</si>
  <si>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</si>
  <si>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</si>
  <si>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</si>
  <si>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</si>
  <si>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</si>
  <si>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</si>
  <si>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</si>
  <si>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</si>
  <si>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</si>
  <si>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</si>
  <si>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</si>
  <si>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</si>
  <si>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</si>
  <si>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</si>
  <si>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</si>
  <si>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</si>
  <si>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</si>
  <si>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</si>
  <si>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</si>
  <si>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</si>
  <si>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</si>
  <si>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</si>
  <si>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</si>
  <si>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</si>
  <si>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</si>
  <si>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</si>
  <si>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</si>
  <si>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</si>
  <si>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</si>
  <si>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</si>
  <si>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</si>
  <si>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</si>
  <si>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</si>
  <si>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</si>
  <si>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</si>
  <si>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</si>
  <si>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</si>
  <si>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</si>
  <si>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</si>
  <si>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</si>
  <si>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</si>
  <si>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</si>
  <si>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</si>
  <si>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</si>
  <si>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</si>
  <si>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</si>
  <si>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</si>
  <si>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</si>
  <si>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</si>
  <si>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</si>
  <si>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</si>
  <si>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</si>
  <si>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</si>
  <si>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</si>
  <si>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</si>
  <si>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</si>
  <si>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</si>
  <si>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</si>
  <si>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</si>
  <si>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</si>
  <si>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</si>
  <si>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</si>
  <si>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</si>
  <si>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</si>
  <si>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</si>
  <si>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</si>
  <si>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</si>
  <si>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</si>
  <si>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</si>
  <si>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</si>
  <si>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</si>
  <si>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</si>
  <si>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</si>
  <si>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</si>
  <si>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</si>
  <si>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</si>
  <si>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</si>
  <si>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</si>
  <si>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</si>
  <si>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</si>
  <si>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</si>
  <si>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</si>
  <si>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</si>
  <si>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</si>
  <si>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</si>
  <si>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</si>
  <si>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</si>
  <si>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</si>
  <si>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</si>
  <si>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</si>
  <si>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</si>
  <si>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</si>
  <si>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</si>
  <si>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</si>
  <si>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</si>
  <si>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</si>
  <si>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</si>
  <si>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</si>
  <si>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</si>
  <si>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</si>
  <si>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</si>
  <si>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</si>
  <si>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</si>
  <si>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</si>
  <si>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</si>
  <si>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</si>
  <si>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</si>
  <si>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</si>
  <si>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</si>
  <si>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</si>
  <si>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</si>
  <si>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</si>
  <si>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</si>
  <si>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</si>
  <si>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</si>
  <si>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</si>
  <si>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</si>
  <si>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</si>
  <si>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</si>
  <si>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</si>
  <si>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</si>
  <si>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</si>
  <si>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</si>
  <si>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</si>
  <si>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</si>
  <si>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</si>
  <si>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</si>
  <si>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</si>
  <si>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</si>
  <si>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</si>
  <si>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</si>
  <si>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</si>
  <si>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</si>
  <si>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</si>
  <si>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</si>
  <si>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</si>
  <si>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</si>
  <si>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</si>
  <si>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</si>
  <si>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</si>
  <si>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</si>
  <si>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</si>
  <si>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</si>
  <si>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</si>
  <si>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</si>
  <si>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</si>
  <si>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</si>
  <si>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</si>
  <si>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</si>
  <si>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</si>
  <si>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</si>
  <si>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</si>
  <si>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</si>
  <si>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</si>
  <si>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</si>
  <si>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</si>
  <si>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</si>
  <si>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</si>
  <si>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</si>
  <si>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</si>
  <si>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</si>
  <si>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</si>
  <si>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</si>
  <si>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</si>
  <si>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</si>
  <si>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</si>
  <si>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</si>
  <si>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</si>
  <si>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</si>
  <si>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</si>
  <si>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</si>
  <si>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</si>
  <si>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</si>
  <si>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</si>
  <si>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</si>
  <si>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</si>
  <si>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</si>
  <si>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</si>
  <si>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</si>
  <si>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</si>
  <si>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</si>
  <si>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</si>
  <si>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</si>
  <si>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</si>
  <si>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</si>
  <si>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</si>
  <si>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</si>
  <si>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</si>
  <si>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</si>
  <si>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</si>
  <si>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</si>
  <si>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</si>
  <si>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</si>
  <si>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</si>
  <si>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</si>
  <si>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</si>
  <si>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</si>
  <si>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</si>
  <si>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</si>
  <si>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</si>
  <si>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</si>
  <si>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</si>
  <si>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</si>
  <si>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</si>
  <si>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</si>
  <si>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</si>
  <si>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</si>
  <si>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</si>
  <si>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</si>
  <si>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</si>
  <si>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</si>
  <si>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</si>
  <si>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</si>
  <si>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</si>
  <si>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</si>
  <si>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</si>
  <si>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</si>
  <si>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</si>
  <si>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</si>
  <si>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</si>
  <si>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</si>
  <si>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</si>
  <si>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</si>
  <si>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</si>
  <si>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</si>
  <si>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</si>
  <si>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</si>
  <si>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</si>
  <si>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</si>
  <si>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</si>
  <si>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</si>
  <si>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</si>
  <si>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</si>
  <si>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</si>
  <si>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</si>
  <si>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</si>
  <si>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</si>
  <si>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</si>
  <si>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</si>
  <si>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</si>
  <si>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</si>
  <si>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</si>
  <si>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</si>
  <si>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</si>
  <si>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</si>
  <si>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</si>
  <si>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</si>
  <si>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</si>
  <si>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</si>
  <si>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</si>
  <si>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</si>
  <si>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</si>
  <si>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</si>
  <si>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</si>
  <si>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</si>
  <si>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</si>
  <si>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</si>
  <si>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</si>
  <si>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</si>
  <si>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</si>
  <si>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</si>
  <si>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</si>
  <si>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</si>
  <si>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</si>
  <si>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</si>
  <si>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</si>
  <si>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</si>
  <si>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</si>
  <si>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</si>
  <si>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</si>
  <si>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</si>
  <si>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</si>
  <si>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</si>
  <si>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</si>
  <si>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</si>
  <si>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</si>
  <si>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</si>
  <si>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</si>
  <si>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</si>
  <si>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</si>
  <si>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</si>
  <si>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</si>
  <si>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</si>
  <si>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</si>
  <si>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</si>
  <si>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</si>
  <si>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</si>
  <si>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</si>
  <si>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</si>
  <si>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</si>
  <si>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</si>
  <si>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</si>
  <si>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</si>
  <si>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</si>
  <si>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</si>
  <si>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</si>
  <si>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</si>
  <si>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</si>
  <si>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</si>
  <si>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</si>
  <si>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</si>
  <si>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</si>
  <si>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</si>
  <si>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</si>
  <si>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</si>
  <si>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</si>
  <si>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</si>
  <si>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</si>
  <si>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</si>
  <si>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</si>
  <si>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</si>
  <si>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</si>
  <si>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</si>
  <si>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</si>
  <si>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</si>
  <si>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</si>
  <si>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</si>
  <si>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</si>
  <si>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</si>
  <si>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</si>
  <si>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</si>
  <si>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</si>
  <si>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</si>
  <si>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</si>
  <si>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</si>
  <si>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</si>
  <si>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</si>
  <si>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</si>
  <si>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</si>
  <si>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</si>
  <si>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</si>
  <si>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</si>
  <si>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</si>
  <si>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</si>
  <si>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</si>
  <si>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</si>
  <si>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</si>
  <si>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</si>
  <si>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</si>
  <si>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</si>
  <si>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</si>
  <si>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</si>
  <si>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</si>
  <si>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</si>
  <si>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</si>
  <si>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</si>
  <si>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</si>
  <si>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</si>
  <si>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</si>
  <si>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</si>
  <si>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</si>
  <si>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</si>
  <si>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</si>
  <si>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</si>
  <si>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</si>
  <si>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</si>
  <si>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</si>
  <si>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</si>
  <si>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</si>
  <si>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</si>
  <si>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</si>
  <si>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</si>
  <si>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</si>
  <si>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</si>
  <si>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</si>
  <si>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</si>
  <si>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</si>
  <si>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</si>
  <si>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</si>
  <si>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</si>
  <si>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</si>
  <si>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</si>
  <si>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</si>
  <si>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</si>
  <si>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</si>
  <si>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</si>
  <si>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</si>
  <si>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</si>
  <si>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</si>
  <si>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</si>
  <si>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</si>
  <si>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</si>
  <si>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</si>
  <si>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</si>
  <si>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</si>
  <si>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</si>
  <si>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</si>
  <si>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</si>
  <si>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</si>
  <si>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</si>
  <si>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</si>
  <si>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</si>
  <si>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</si>
  <si>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</si>
  <si>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</si>
  <si>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</si>
  <si>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</si>
  <si>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</si>
  <si>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</si>
  <si>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</si>
  <si>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</si>
  <si>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</si>
  <si>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</si>
  <si>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</si>
  <si>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</si>
  <si>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</si>
  <si>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</si>
  <si>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</si>
  <si>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</si>
  <si>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</si>
  <si>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</si>
  <si>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</si>
  <si>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</si>
  <si>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</si>
  <si>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</si>
  <si>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</si>
  <si>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</si>
  <si>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</si>
  <si>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</si>
  <si>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</si>
  <si>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</si>
  <si>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</si>
  <si>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</si>
  <si>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</si>
  <si>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</si>
  <si>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</si>
  <si>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</si>
  <si>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</si>
  <si>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</si>
  <si>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</si>
  <si>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</si>
  <si>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</si>
  <si>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</si>
  <si>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</si>
  <si>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</si>
  <si>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</si>
  <si>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</si>
  <si>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</si>
  <si>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</si>
  <si>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</si>
  <si>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</si>
  <si>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</si>
  <si>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</si>
  <si>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</si>
  <si>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</si>
  <si>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</si>
  <si>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</si>
  <si>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</si>
  <si>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</si>
  <si>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</si>
  <si>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</si>
  <si>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</si>
  <si>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</si>
  <si>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</si>
  <si>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</si>
  <si>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</si>
  <si>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</si>
  <si>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</si>
  <si>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</si>
  <si>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</si>
  <si>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</si>
  <si>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</si>
  <si>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</si>
  <si>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</si>
  <si>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</si>
  <si>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</si>
  <si>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</si>
  <si>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</si>
  <si>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</si>
  <si>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</si>
  <si>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</si>
  <si>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</si>
  <si>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</si>
  <si>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</si>
  <si>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</si>
  <si>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</si>
  <si>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</si>
  <si>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</si>
  <si>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</si>
  <si>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</si>
  <si>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</si>
  <si>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</si>
  <si>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</si>
  <si>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</si>
  <si>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</si>
  <si>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</si>
  <si>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</si>
  <si>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</si>
  <si>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</si>
  <si>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</si>
  <si>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</si>
  <si>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</si>
  <si>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</si>
  <si>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</si>
  <si>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</si>
  <si>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</si>
  <si>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</si>
  <si>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</si>
  <si>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</si>
  <si>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</si>
  <si>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</si>
  <si>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</si>
  <si>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</si>
  <si>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</si>
  <si>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</si>
  <si>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</si>
  <si>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</si>
  <si>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</si>
  <si>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</si>
  <si>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</si>
  <si>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</si>
  <si>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</si>
  <si>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</si>
  <si>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</si>
  <si>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</si>
  <si>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</si>
  <si>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</si>
  <si>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</si>
  <si>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</si>
  <si>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</si>
  <si>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</si>
  <si>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</si>
  <si>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</si>
  <si>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</si>
  <si>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</si>
  <si>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</si>
  <si>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</si>
  <si>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</si>
  <si>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</si>
  <si>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</si>
  <si>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</si>
  <si>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</si>
  <si>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</si>
  <si>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</si>
  <si>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</si>
  <si>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</si>
  <si>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</si>
  <si>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</si>
  <si>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</si>
  <si>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</si>
  <si>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</si>
  <si>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</si>
  <si>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</si>
  <si>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</si>
  <si>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</si>
  <si>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</si>
  <si>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</si>
  <si>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</si>
  <si>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</si>
  <si>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</si>
  <si>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</si>
  <si>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</si>
  <si>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</si>
  <si>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</si>
  <si>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</si>
  <si>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</si>
  <si>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</si>
  <si>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</si>
  <si>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</si>
  <si>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</si>
  <si>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</si>
  <si>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</si>
  <si>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</si>
  <si>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</si>
  <si>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</si>
  <si>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</si>
  <si>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</si>
  <si>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</si>
  <si>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</si>
  <si>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</si>
  <si>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</si>
  <si>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</si>
  <si>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</si>
  <si>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</si>
  <si>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</si>
  <si>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</si>
  <si>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</si>
  <si>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</si>
  <si>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</si>
  <si>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</si>
  <si>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</si>
  <si>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</si>
  <si>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</si>
  <si>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</si>
  <si>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</si>
  <si>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</si>
  <si>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</si>
  <si>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</si>
  <si>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</si>
  <si>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</si>
  <si>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</si>
  <si>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</si>
  <si>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</si>
  <si>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</si>
  <si>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</si>
  <si>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</si>
  <si>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</si>
  <si>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</si>
  <si>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</si>
  <si>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</si>
  <si>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</si>
  <si>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</si>
  <si>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</si>
  <si>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</si>
  <si>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</si>
  <si>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</si>
  <si>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</si>
  <si>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</si>
  <si>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</si>
  <si>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</si>
  <si>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</si>
  <si>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</si>
  <si>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</si>
  <si>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</si>
  <si>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</si>
  <si>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</si>
  <si>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</si>
  <si>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</si>
  <si>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</si>
  <si>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</si>
  <si>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</si>
  <si>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</si>
  <si>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</si>
  <si>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</si>
  <si>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</si>
  <si>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</si>
  <si>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</si>
  <si>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</si>
  <si>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</si>
  <si>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</si>
  <si>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</si>
  <si>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</si>
  <si>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</si>
  <si>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</si>
  <si>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</si>
  <si>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</si>
  <si>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</si>
  <si>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</si>
  <si>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</si>
  <si>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</si>
  <si>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</si>
  <si>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</si>
  <si>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</si>
  <si>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</si>
  <si>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</si>
  <si>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</si>
  <si>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</si>
  <si>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</si>
  <si>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</si>
  <si>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</si>
  <si>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</si>
  <si>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</si>
  <si>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</si>
  <si>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</si>
  <si>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</si>
  <si>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</si>
  <si>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</si>
  <si>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</si>
  <si>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</si>
  <si>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</si>
  <si>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</si>
  <si>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</si>
  <si>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</si>
  <si>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</si>
  <si>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</si>
  <si>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</si>
  <si>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</si>
  <si>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</si>
  <si>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</si>
  <si>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</si>
  <si>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</si>
  <si>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</si>
  <si>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</si>
  <si>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</si>
  <si>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</si>
  <si>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</si>
  <si>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</si>
  <si>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</si>
  <si>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</si>
  <si>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</si>
  <si>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</si>
  <si>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</si>
  <si>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</si>
  <si>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</si>
  <si>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</si>
  <si>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</si>
  <si>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</si>
  <si>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</si>
  <si>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</si>
  <si>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</si>
  <si>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</si>
  <si>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</si>
  <si>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</si>
  <si>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</si>
  <si>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</si>
  <si>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</si>
  <si>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</si>
  <si>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</si>
  <si>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</si>
  <si>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</si>
  <si>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</si>
  <si>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</si>
  <si>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</si>
  <si>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</si>
  <si>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</si>
  <si>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</si>
  <si>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</si>
  <si>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</si>
  <si>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</si>
  <si>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</si>
  <si>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</si>
  <si>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</si>
  <si>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</si>
  <si>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</si>
  <si>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</si>
  <si>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</si>
  <si>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</si>
  <si>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</si>
  <si>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</si>
  <si>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</si>
  <si>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</si>
  <si>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</si>
  <si>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</si>
  <si>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</si>
  <si>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</si>
  <si>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</si>
  <si>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</si>
  <si>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</si>
  <si>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</si>
  <si>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</si>
  <si>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</si>
  <si>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</si>
  <si>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</si>
  <si>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</si>
  <si>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</si>
  <si>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</si>
  <si>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</si>
  <si>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</si>
  <si>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</si>
  <si>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</si>
  <si>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</si>
  <si>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</si>
  <si>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</si>
  <si>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</si>
  <si>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</si>
  <si>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</si>
  <si>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</si>
  <si>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</si>
  <si>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</si>
  <si>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</si>
  <si>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</si>
  <si>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</si>
  <si>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</si>
  <si>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</si>
  <si>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</si>
  <si>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</si>
  <si>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</si>
  <si>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</si>
  <si>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</si>
  <si>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</si>
  <si>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</si>
  <si>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</si>
  <si>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</si>
  <si>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</si>
  <si>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</si>
  <si>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</si>
  <si>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</si>
  <si>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</si>
  <si>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</si>
  <si>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</si>
  <si>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</si>
  <si>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</si>
  <si>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</si>
  <si>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</si>
  <si>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</si>
  <si>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</si>
  <si>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</si>
  <si>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</si>
  <si>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</si>
  <si>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</si>
  <si>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</si>
  <si>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</si>
  <si>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</si>
  <si>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</si>
  <si>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</si>
  <si>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</si>
  <si>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</si>
  <si>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</si>
  <si>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</si>
  <si>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</si>
  <si>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</si>
  <si>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</si>
  <si>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</si>
  <si>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</si>
  <si>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</si>
  <si>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</si>
  <si>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</si>
  <si>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</si>
  <si>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</si>
  <si>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</si>
  <si>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</si>
  <si>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</si>
  <si>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</si>
  <si>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</si>
  <si>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</si>
  <si>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</si>
  <si>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</si>
  <si>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</si>
  <si>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</si>
  <si>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</si>
  <si>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</si>
  <si>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</si>
  <si>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</si>
  <si>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</si>
  <si>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</si>
  <si>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</si>
  <si>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</si>
  <si>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</si>
  <si>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</si>
  <si>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</si>
  <si>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</si>
  <si>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</si>
  <si>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</si>
  <si>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</si>
  <si>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</si>
  <si>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</si>
  <si>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</si>
  <si>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</si>
  <si>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</si>
  <si>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</si>
  <si>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</si>
  <si>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</si>
  <si>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</si>
  <si>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</si>
  <si>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</si>
  <si>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</si>
  <si>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</si>
  <si>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</si>
  <si>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</si>
  <si>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</si>
  <si>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</si>
  <si>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</si>
  <si>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</si>
  <si>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</si>
  <si>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</si>
  <si>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</si>
  <si>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</si>
  <si>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</si>
  <si>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</si>
  <si>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</si>
  <si>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</si>
  <si>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</si>
  <si>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</si>
  <si>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</si>
  <si>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</si>
  <si>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</si>
  <si>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</si>
  <si>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</si>
  <si>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</si>
  <si>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</si>
  <si>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</si>
  <si>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</si>
  <si>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</si>
  <si>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</si>
  <si>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</si>
  <si>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</si>
  <si>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</si>
  <si>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</si>
  <si>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</si>
  <si>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</si>
  <si>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</si>
  <si>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</si>
  <si>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</si>
  <si>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</si>
  <si>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</si>
  <si>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</si>
  <si>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</si>
  <si>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</si>
  <si>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</si>
  <si>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</si>
  <si>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</si>
  <si>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</si>
  <si>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</si>
  <si>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</si>
  <si>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</si>
  <si>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</si>
  <si>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</si>
  <si>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</si>
  <si>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</si>
  <si>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</si>
  <si>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</si>
  <si>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</si>
  <si>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</si>
  <si>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</si>
  <si>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</si>
  <si>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</si>
  <si>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</si>
  <si>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</si>
  <si>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</si>
  <si>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</si>
  <si>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</si>
  <si>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</si>
  <si>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</si>
  <si>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</si>
  <si>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</si>
  <si>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</si>
  <si>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</si>
  <si>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</si>
  <si>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</si>
  <si>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</si>
  <si>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</si>
  <si>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</si>
  <si>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</si>
  <si>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</si>
  <si>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</si>
  <si>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</si>
  <si>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</si>
  <si>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</si>
  <si>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</si>
  <si>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</si>
  <si>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</si>
  <si>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</si>
  <si>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</si>
  <si>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</si>
  <si>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</si>
  <si>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</si>
  <si>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</si>
  <si>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</si>
  <si>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</si>
  <si>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</si>
  <si>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</si>
  <si>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</si>
  <si>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</si>
  <si>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</si>
  <si>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</si>
  <si>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</si>
  <si>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</si>
  <si>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</si>
  <si>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</si>
  <si>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</si>
  <si>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</si>
  <si>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</si>
  <si>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</si>
  <si>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</si>
  <si>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</si>
  <si>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</si>
  <si>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</si>
  <si>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</si>
  <si>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</si>
  <si>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</si>
  <si>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</si>
  <si>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</si>
  <si>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</si>
  <si>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</si>
  <si>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</si>
  <si>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</si>
  <si>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</si>
  <si>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</si>
  <si>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</si>
  <si>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</si>
  <si>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</si>
  <si>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</si>
  <si>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</si>
  <si>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</si>
  <si>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</si>
  <si>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</si>
  <si>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</si>
  <si>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</si>
  <si>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</si>
  <si>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</si>
  <si>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</si>
  <si>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</si>
  <si>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</si>
  <si>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</si>
  <si>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</si>
  <si>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</si>
  <si>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</si>
  <si>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</si>
  <si>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</si>
  <si>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</si>
  <si>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</si>
  <si>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</si>
  <si>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</si>
  <si>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</si>
  <si>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</si>
  <si>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</si>
  <si>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</si>
  <si>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</si>
  <si>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</si>
  <si>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</si>
  <si>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</si>
  <si>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</si>
  <si>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</si>
  <si>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</si>
  <si>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</si>
  <si>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</si>
  <si>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</si>
  <si>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</si>
  <si>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</si>
  <si>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</si>
  <si>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</si>
  <si>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</si>
  <si>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</si>
  <si>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</si>
  <si>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</si>
  <si>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</si>
  <si>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</si>
  <si>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</si>
  <si>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</si>
  <si>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</si>
  <si>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</si>
  <si>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</si>
  <si>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</si>
  <si>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</si>
  <si>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</si>
  <si>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</si>
  <si>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</si>
  <si>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</si>
  <si>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</si>
  <si>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</si>
  <si>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</si>
  <si>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</si>
  <si>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</si>
  <si>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</si>
  <si>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</si>
  <si>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</si>
  <si>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</si>
  <si>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</si>
  <si>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</si>
  <si>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</si>
  <si>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</si>
  <si>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</si>
  <si>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</si>
  <si>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</si>
  <si>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</si>
  <si>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</si>
  <si>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</si>
  <si>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</si>
  <si>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</si>
  <si>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</si>
  <si>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</si>
  <si>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</si>
  <si>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</si>
  <si>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</si>
  <si>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</si>
  <si>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</si>
  <si>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</si>
  <si>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</si>
  <si>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</si>
  <si>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</si>
  <si>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</si>
  <si>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</si>
  <si>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</si>
  <si>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</si>
  <si>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</si>
  <si>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</si>
  <si>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</si>
  <si>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</si>
  <si>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</si>
  <si>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</si>
  <si>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</si>
  <si>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</si>
  <si>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</si>
  <si>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</si>
  <si>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</si>
  <si>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</si>
  <si>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</si>
  <si>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</si>
  <si>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</si>
  <si>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</si>
  <si>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</si>
  <si>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</si>
  <si>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</si>
  <si>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</si>
  <si>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</si>
  <si>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</si>
  <si>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</si>
  <si>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</si>
  <si>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</si>
  <si>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</si>
  <si>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</si>
  <si>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</si>
  <si>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</si>
  <si>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</si>
  <si>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</si>
  <si>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</si>
  <si>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</si>
  <si>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</si>
  <si>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</si>
  <si>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</si>
  <si>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</si>
  <si>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</si>
  <si>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</si>
  <si>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</si>
  <si>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</si>
  <si>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</si>
  <si>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</si>
  <si>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</si>
  <si>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</si>
  <si>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</si>
  <si>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</si>
  <si>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</si>
  <si>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</si>
  <si>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</si>
  <si>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</si>
  <si>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</si>
  <si>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</si>
  <si>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</si>
  <si>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</si>
  <si>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</si>
  <si>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</si>
  <si>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</si>
  <si>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</si>
  <si>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</si>
  <si>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</si>
  <si>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</si>
  <si>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</si>
  <si>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</si>
  <si>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</si>
  <si>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</si>
  <si>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</si>
  <si>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</si>
  <si>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</si>
  <si>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</si>
  <si>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</si>
  <si>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</si>
  <si>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</si>
  <si>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</si>
  <si>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</si>
  <si>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</si>
  <si>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</si>
  <si>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</si>
  <si>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</si>
  <si>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</si>
  <si>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</si>
  <si>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</si>
  <si>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</si>
  <si>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</si>
  <si>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</si>
  <si>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</si>
  <si>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</si>
  <si>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</si>
  <si>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</si>
  <si>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</si>
  <si>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</si>
  <si>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</si>
  <si>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</si>
  <si>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</si>
  <si>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</si>
  <si>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</si>
  <si>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</si>
  <si>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</si>
  <si>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</si>
  <si>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</si>
  <si>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</si>
  <si>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</si>
  <si>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</si>
  <si>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</si>
  <si>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</si>
  <si>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</si>
  <si>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</si>
  <si>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</si>
  <si>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</si>
  <si>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</si>
  <si>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</si>
  <si>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</si>
  <si>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</si>
  <si>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</si>
  <si>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</si>
  <si>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</si>
  <si>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</si>
  <si>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</si>
  <si>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</si>
  <si>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</si>
  <si>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</si>
  <si>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</si>
  <si>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</si>
  <si>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</si>
  <si>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</si>
  <si>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</si>
  <si>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</si>
  <si>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</si>
  <si>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</si>
  <si>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</si>
  <si>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</si>
  <si>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</si>
  <si>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</si>
  <si>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</si>
  <si>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</si>
  <si>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</si>
  <si>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</si>
  <si>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</si>
  <si>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</si>
  <si>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</si>
  <si>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</si>
  <si>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</si>
  <si>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</si>
  <si>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</si>
  <si>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</si>
  <si>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</si>
  <si>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</si>
  <si>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</si>
  <si>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</si>
  <si>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</si>
  <si>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</si>
  <si>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</si>
  <si>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</si>
  <si>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</si>
  <si>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</si>
  <si>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</si>
  <si>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</si>
  <si>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</si>
  <si>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</si>
  <si>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</si>
  <si>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</si>
  <si>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</si>
  <si>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</si>
  <si>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</si>
  <si>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</si>
  <si>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</si>
  <si>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</si>
  <si>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</si>
  <si>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</si>
  <si>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</si>
  <si>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</si>
  <si>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</si>
  <si>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</si>
  <si>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</si>
  <si>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</si>
  <si>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</si>
  <si>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</si>
  <si>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</si>
  <si>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</si>
  <si>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</si>
  <si>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</si>
  <si>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</si>
  <si>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</si>
  <si>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</si>
  <si>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</si>
  <si>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</si>
  <si>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</si>
  <si>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</si>
  <si>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</si>
  <si>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</si>
  <si>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</si>
  <si>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</si>
  <si>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</si>
  <si>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</si>
  <si>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</si>
  <si>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</si>
  <si>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</si>
  <si>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</si>
  <si>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</si>
  <si>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</si>
  <si>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</si>
  <si>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</si>
  <si>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</si>
  <si>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</si>
  <si>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</si>
  <si>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</si>
  <si>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</si>
  <si>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</si>
  <si>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</si>
  <si>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</si>
  <si>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</si>
  <si>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</si>
  <si>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</si>
  <si>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</si>
  <si>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</si>
  <si>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</si>
  <si>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</si>
  <si>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</si>
  <si>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</si>
  <si>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</si>
  <si>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</si>
  <si>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</si>
  <si>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</si>
  <si>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</si>
  <si>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</si>
  <si>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</si>
  <si>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</si>
  <si>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</si>
  <si>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</si>
  <si>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</si>
  <si>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</si>
  <si>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</si>
  <si>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</si>
  <si>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</si>
  <si>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</si>
  <si>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</si>
  <si>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</si>
  <si>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</si>
  <si>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</si>
  <si>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</si>
  <si>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</si>
  <si>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</si>
  <si>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</si>
  <si>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</si>
  <si>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</si>
  <si>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</si>
  <si>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</si>
  <si>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</si>
  <si>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</si>
  <si>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</si>
  <si>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</si>
  <si>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</si>
  <si>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</si>
  <si>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</si>
  <si>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</si>
  <si>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</si>
  <si>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</si>
  <si>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</si>
  <si>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</si>
  <si>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</si>
  <si>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</si>
  <si>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</si>
  <si>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</si>
  <si>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</si>
  <si>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</si>
  <si>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</si>
  <si>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</si>
  <si>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</si>
  <si>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</si>
  <si>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</si>
  <si>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</si>
  <si>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</si>
  <si>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</si>
  <si>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</si>
  <si>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</si>
  <si>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</si>
  <si>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</si>
  <si>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</si>
  <si>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</si>
  <si>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</si>
  <si>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</si>
  <si>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</si>
  <si>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</si>
  <si>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</si>
  <si>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</si>
  <si>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</si>
  <si>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</si>
  <si>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</si>
  <si>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</si>
  <si>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</si>
  <si>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</si>
  <si>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</si>
  <si>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</si>
  <si>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</si>
  <si>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</si>
  <si>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</si>
  <si>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</si>
  <si>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</si>
  <si>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</si>
  <si>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</si>
  <si>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</si>
  <si>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</si>
  <si>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</si>
  <si>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</si>
  <si>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</si>
  <si>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</si>
  <si>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</si>
  <si>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</si>
  <si>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</si>
  <si>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</si>
  <si>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</si>
  <si>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</si>
  <si>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</si>
  <si>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</si>
  <si>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</si>
  <si>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</si>
  <si>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</si>
  <si>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</si>
  <si>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</si>
  <si>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</si>
  <si>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</si>
  <si>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</si>
  <si>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</si>
  <si>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</si>
  <si>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</si>
  <si>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</si>
  <si>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</si>
  <si>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</si>
  <si>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</si>
  <si>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</si>
  <si>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</si>
  <si>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</si>
  <si>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</si>
  <si>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</si>
  <si>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</si>
  <si>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</si>
  <si>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</si>
  <si>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</si>
  <si>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</si>
  <si>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</si>
  <si>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</si>
  <si>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</si>
  <si>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</si>
  <si>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</si>
  <si>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</si>
  <si>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</si>
  <si>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</si>
  <si>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</si>
  <si>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</si>
  <si>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</si>
  <si>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</si>
  <si>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</si>
  <si>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</si>
  <si>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</si>
  <si>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</si>
  <si>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</si>
  <si>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</si>
  <si>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</si>
  <si>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</si>
  <si>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</si>
  <si>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</si>
  <si>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</si>
  <si>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</si>
  <si>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</si>
  <si>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</si>
  <si>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</si>
  <si>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</si>
  <si>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</si>
  <si>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</si>
  <si>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</si>
  <si>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</si>
  <si>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</si>
  <si>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</si>
  <si>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</si>
  <si>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</si>
  <si>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</si>
  <si>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</si>
  <si>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</si>
  <si>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</si>
  <si>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</si>
  <si>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</si>
  <si>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</si>
  <si>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</si>
  <si>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</si>
  <si>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</si>
  <si>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</si>
  <si>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</si>
  <si>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</si>
  <si>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</si>
  <si>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</si>
  <si>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</si>
  <si>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</si>
  <si>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</si>
  <si>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</si>
  <si>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</si>
  <si>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</si>
  <si>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</si>
  <si>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</si>
  <si>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</si>
  <si>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</si>
  <si>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</si>
  <si>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</si>
  <si>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</si>
  <si>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</si>
  <si>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</si>
  <si>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</si>
  <si>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</si>
  <si>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</si>
  <si>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</si>
  <si>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</si>
  <si>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</si>
  <si>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</si>
  <si>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</si>
  <si>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</si>
  <si>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</si>
  <si>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</si>
  <si>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</si>
  <si>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</si>
  <si>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</si>
  <si>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</si>
  <si>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</si>
  <si>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</si>
  <si>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</si>
  <si>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</si>
  <si>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</si>
  <si>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</si>
  <si>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</si>
  <si>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</si>
  <si>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</si>
  <si>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</si>
  <si>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</si>
  <si>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</si>
  <si>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</si>
  <si>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</si>
  <si>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</si>
  <si>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</si>
  <si>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</si>
  <si>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</si>
  <si>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</si>
  <si>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</si>
  <si>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</si>
  <si>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</si>
  <si>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</si>
  <si>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</si>
  <si>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</si>
  <si>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</si>
  <si>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</si>
  <si>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</si>
  <si>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</si>
  <si>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</si>
  <si>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</si>
  <si>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</si>
  <si>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</si>
  <si>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</si>
  <si>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</si>
  <si>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</si>
  <si>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</si>
  <si>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</si>
  <si>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</si>
  <si>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</si>
  <si>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</si>
  <si>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</si>
  <si>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</si>
  <si>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</si>
  <si>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</si>
  <si>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</si>
  <si>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</si>
  <si>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</si>
  <si>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</si>
  <si>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</si>
  <si>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</si>
  <si>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</si>
  <si>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</si>
  <si>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</si>
  <si>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</si>
  <si>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</si>
  <si>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</si>
  <si>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</si>
  <si>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</si>
  <si>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</si>
  <si>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</si>
  <si>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</si>
  <si>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</si>
  <si>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</si>
  <si>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</si>
  <si>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</si>
  <si>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</si>
  <si>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</si>
  <si>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</si>
  <si>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</si>
  <si>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</si>
  <si>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</si>
  <si>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</si>
  <si>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</si>
  <si>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</si>
  <si>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</si>
  <si>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</si>
  <si>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</si>
  <si>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</si>
  <si>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</si>
  <si>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</si>
  <si>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</si>
  <si>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</si>
  <si>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</si>
  <si>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</si>
  <si>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</si>
  <si>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</si>
  <si>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</si>
  <si>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</si>
  <si>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</si>
  <si>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</si>
  <si>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</si>
  <si>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</si>
  <si>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</si>
  <si>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</si>
  <si>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</si>
  <si>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</si>
  <si>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</si>
  <si>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</si>
  <si>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</si>
  <si>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</si>
  <si>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</si>
  <si>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</si>
  <si>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</si>
  <si>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</si>
  <si>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</si>
  <si>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</si>
  <si>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</si>
  <si>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</si>
  <si>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</si>
  <si>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</si>
  <si>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</si>
  <si>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</si>
  <si>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</si>
  <si>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</si>
  <si>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</si>
  <si>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</si>
  <si>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</si>
  <si>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</si>
  <si>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</si>
  <si>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</si>
  <si>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</si>
  <si>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</si>
  <si>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</si>
  <si>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</si>
  <si>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</si>
  <si>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</si>
  <si>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</si>
  <si>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</si>
  <si>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</si>
  <si>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</si>
  <si>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</si>
  <si>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</si>
  <si>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</si>
  <si>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</si>
  <si>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</si>
  <si>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</si>
  <si>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</si>
  <si>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</si>
  <si>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</si>
  <si>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</si>
  <si>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</si>
  <si>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</si>
  <si>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</si>
  <si>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</si>
  <si>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</si>
  <si>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</si>
  <si>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</si>
  <si>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</si>
  <si>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</si>
  <si>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</si>
  <si>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</si>
  <si>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</si>
  <si>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</si>
  <si>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</si>
  <si>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</si>
  <si>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</si>
  <si>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</si>
  <si>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</si>
  <si>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</si>
  <si>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</si>
  <si>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</si>
  <si>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</si>
  <si>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</si>
  <si>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</si>
  <si>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</si>
  <si>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</si>
  <si>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</si>
  <si>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</si>
  <si>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</si>
  <si>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</si>
  <si>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</si>
  <si>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</si>
  <si>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</si>
  <si>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</si>
  <si>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</si>
  <si>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</si>
  <si>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</si>
  <si>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</si>
  <si>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</si>
  <si>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</si>
  <si>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</si>
  <si>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</si>
  <si>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</si>
  <si>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</si>
  <si>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</si>
  <si>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</si>
  <si>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</si>
  <si>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</si>
  <si>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</si>
  <si>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</si>
  <si>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</si>
  <si>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</si>
  <si>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</si>
  <si>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</si>
  <si>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</si>
  <si>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</si>
  <si>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</si>
  <si>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</si>
  <si>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</si>
  <si>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</si>
  <si>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</si>
  <si>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</si>
  <si>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</si>
  <si>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</si>
  <si>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</si>
  <si>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</si>
  <si>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</si>
  <si>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</si>
  <si>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</si>
  <si>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</si>
  <si>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</si>
  <si>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</si>
  <si>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</si>
  <si>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</si>
  <si>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</si>
  <si>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</si>
  <si>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</si>
  <si>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</si>
  <si>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</si>
  <si>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</si>
  <si>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</si>
  <si>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</si>
  <si>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</si>
  <si>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</si>
  <si>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</si>
  <si>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</si>
  <si>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</si>
  <si>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</si>
  <si>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</si>
  <si>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</si>
  <si>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</si>
  <si>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</si>
  <si>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</si>
  <si>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</si>
  <si>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</si>
  <si>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</si>
  <si>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</si>
  <si>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</si>
  <si>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</si>
  <si>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</si>
  <si>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</si>
  <si>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</si>
  <si>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</si>
  <si>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</si>
  <si>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</si>
  <si>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</si>
  <si>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</si>
  <si>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</si>
  <si>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</si>
  <si>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</si>
  <si>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</si>
  <si>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</si>
  <si>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</si>
  <si>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</si>
  <si>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</si>
  <si>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</si>
  <si>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</si>
  <si>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</si>
  <si>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</si>
  <si>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</si>
  <si>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</si>
  <si>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</si>
  <si>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</si>
  <si>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</si>
  <si>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</si>
  <si>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</si>
  <si>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</si>
  <si>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</si>
  <si>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</si>
  <si>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</si>
  <si>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</si>
  <si>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</si>
  <si>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</si>
  <si>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</si>
  <si>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</si>
  <si>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</si>
  <si>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</si>
  <si>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</si>
  <si>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</si>
  <si>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</si>
  <si>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</si>
  <si>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</si>
  <si>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</si>
  <si>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</si>
  <si>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</si>
  <si>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</si>
  <si>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</si>
  <si>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</si>
  <si>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</si>
  <si>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</si>
  <si>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</si>
  <si>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</si>
  <si>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</si>
  <si>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</si>
  <si>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</si>
  <si>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</si>
  <si>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</si>
  <si>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</si>
  <si>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</si>
  <si>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</si>
  <si>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</si>
  <si>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</si>
  <si>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</si>
  <si>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</si>
  <si>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</si>
  <si>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</si>
  <si>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</si>
  <si>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</si>
  <si>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</si>
  <si>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</si>
  <si>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</si>
  <si>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</si>
  <si>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</si>
  <si>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</si>
  <si>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</si>
  <si>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</si>
  <si>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</si>
  <si>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</si>
  <si>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</si>
  <si>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</si>
  <si>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</si>
  <si>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</si>
  <si>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</si>
  <si>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</si>
  <si>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</si>
  <si>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</si>
  <si>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</si>
  <si>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</si>
  <si>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</si>
  <si>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</si>
  <si>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</si>
  <si>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</si>
  <si>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</si>
  <si>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</si>
  <si>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</si>
  <si>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</si>
  <si>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</si>
  <si>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</si>
  <si>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</si>
  <si>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</si>
  <si>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</si>
  <si>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</si>
  <si>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</si>
  <si>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</si>
  <si>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</si>
  <si>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</si>
  <si>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</si>
  <si>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</si>
  <si>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</si>
  <si>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</si>
  <si>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</si>
  <si>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</si>
  <si>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</si>
  <si>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</si>
  <si>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</si>
  <si>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</si>
  <si>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</si>
  <si>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</si>
  <si>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</si>
  <si>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</si>
  <si>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</si>
  <si>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</si>
  <si>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</si>
  <si>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</si>
  <si>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</si>
  <si>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</si>
  <si>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</si>
  <si>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</si>
  <si>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</si>
  <si>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</si>
  <si>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</si>
  <si>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</si>
  <si>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</si>
  <si>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</si>
  <si>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</si>
  <si>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</si>
  <si>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</si>
  <si>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</si>
  <si>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</si>
  <si>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</si>
  <si>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</si>
  <si>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</si>
  <si>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</si>
  <si>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</si>
  <si>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</si>
  <si>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</si>
  <si>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</si>
  <si>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</si>
  <si>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</si>
  <si>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</si>
  <si>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</si>
  <si>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</si>
  <si>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</si>
  <si>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</si>
  <si>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</si>
  <si>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</si>
  <si>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</si>
  <si>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</si>
  <si>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</si>
  <si>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</si>
  <si>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</si>
  <si>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</si>
  <si>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</si>
  <si>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</si>
  <si>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</si>
  <si>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</si>
  <si>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</si>
  <si>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</si>
  <si>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</si>
  <si>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</si>
  <si>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</si>
  <si>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</si>
  <si>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</si>
  <si>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</si>
  <si>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</si>
  <si>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</si>
  <si>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</si>
  <si>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</si>
  <si>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</si>
  <si>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</si>
  <si>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</si>
  <si>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</si>
  <si>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</si>
  <si>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</si>
  <si>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</si>
  <si>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</si>
  <si>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</si>
  <si>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</si>
  <si>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</si>
  <si>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</si>
  <si>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</si>
  <si>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</si>
  <si>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</si>
  <si>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</si>
  <si>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</si>
  <si>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</si>
  <si>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</si>
  <si>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</si>
  <si>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</si>
  <si>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</si>
  <si>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</si>
  <si>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</si>
  <si>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</si>
  <si>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</si>
  <si>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</si>
  <si>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</si>
  <si>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</si>
  <si>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</si>
  <si>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</si>
  <si>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</si>
  <si>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</si>
  <si>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</si>
  <si>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</si>
  <si>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</si>
  <si>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</si>
  <si>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</si>
  <si>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</si>
  <si>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</si>
  <si>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</si>
  <si>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</si>
  <si>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</si>
  <si>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</si>
  <si>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</si>
  <si>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</si>
  <si>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</si>
  <si>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</si>
  <si>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</si>
  <si>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</si>
  <si>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</si>
  <si>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</si>
  <si>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</si>
  <si>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</si>
  <si>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</si>
  <si>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</si>
  <si>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</si>
  <si>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</si>
  <si>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</si>
  <si>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</si>
  <si>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</si>
  <si>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</si>
  <si>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</si>
  <si>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</si>
  <si>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</si>
  <si>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</si>
  <si>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</si>
  <si>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</si>
  <si>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</si>
  <si>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</si>
  <si>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</si>
  <si>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</si>
  <si>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</si>
  <si>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</si>
  <si>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</si>
  <si>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</si>
  <si>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</si>
  <si>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</si>
  <si>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</si>
  <si>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</si>
  <si>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</si>
  <si>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</si>
  <si>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</si>
  <si>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</si>
  <si>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</si>
  <si>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</si>
  <si>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</si>
  <si>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</si>
  <si>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</si>
  <si>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</si>
  <si>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</si>
  <si>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</si>
  <si>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</si>
  <si>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</si>
  <si>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</si>
  <si>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</si>
  <si>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</si>
  <si>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</si>
  <si>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</si>
  <si>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</si>
  <si>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</si>
  <si>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</si>
  <si>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</si>
  <si>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</si>
  <si>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</si>
  <si>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</si>
  <si>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</si>
  <si>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</si>
  <si>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</si>
  <si>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</si>
  <si>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</si>
  <si>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</si>
  <si>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</si>
  <si>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</si>
  <si>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</si>
  <si>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</si>
  <si>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</si>
  <si>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</si>
  <si>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</si>
  <si>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</si>
  <si>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</si>
  <si>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</si>
  <si>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</si>
  <si>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</si>
  <si>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</si>
  <si>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</si>
  <si>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</si>
  <si>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</si>
  <si>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</si>
  <si>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</si>
  <si>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</si>
  <si>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</si>
  <si>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</si>
  <si>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</si>
  <si>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</si>
  <si>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</si>
  <si>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</si>
  <si>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</si>
  <si>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</si>
  <si>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</si>
  <si>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</si>
  <si>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</si>
  <si>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</si>
  <si>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</si>
  <si>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</si>
  <si>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</si>
  <si>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</si>
  <si>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</si>
  <si>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</si>
  <si>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</si>
  <si>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</si>
  <si>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</si>
  <si>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</si>
  <si>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</si>
  <si>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</si>
  <si>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</si>
  <si>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</si>
  <si>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</si>
  <si>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</si>
  <si>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</si>
  <si>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</si>
  <si>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</si>
  <si>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</si>
  <si>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</si>
  <si>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</si>
  <si>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</si>
  <si>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</si>
  <si>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</si>
  <si>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</si>
  <si>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</si>
  <si>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</si>
  <si>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</si>
  <si>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</si>
  <si>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</si>
  <si>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</si>
  <si>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</si>
  <si>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</si>
  <si>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</si>
  <si>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</si>
  <si>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</si>
  <si>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</si>
  <si>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</si>
  <si>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</si>
  <si>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</si>
  <si>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</si>
  <si>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</si>
  <si>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</si>
  <si>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</si>
  <si>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</si>
  <si>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</si>
  <si>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</si>
  <si>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</si>
  <si>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</si>
  <si>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</si>
  <si>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</si>
  <si>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</si>
  <si>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</si>
  <si>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</si>
  <si>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</si>
  <si>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</si>
  <si>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</si>
  <si>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</si>
  <si>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</si>
  <si>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</si>
  <si>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</si>
  <si>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</si>
  <si>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</si>
  <si>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</si>
  <si>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</si>
  <si>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</si>
  <si>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</si>
  <si>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</si>
  <si>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</si>
  <si>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</si>
  <si>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</si>
  <si>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</si>
  <si>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</si>
  <si>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</si>
  <si>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</si>
  <si>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</si>
  <si>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</si>
  <si>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</si>
  <si>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</si>
  <si>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</si>
  <si>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</si>
  <si>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</si>
  <si>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</si>
  <si>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</si>
  <si>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</si>
  <si>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</si>
  <si>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</si>
  <si>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</si>
  <si>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</si>
  <si>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</si>
  <si>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</si>
  <si>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</si>
  <si>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</si>
  <si>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</si>
  <si>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</si>
  <si>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</si>
  <si>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</si>
  <si>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</si>
  <si>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</si>
  <si>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</si>
  <si>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</si>
  <si>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</si>
  <si>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</si>
  <si>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</si>
  <si>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</si>
  <si>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</si>
  <si>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</si>
  <si>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</si>
  <si>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</si>
  <si>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</si>
  <si>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</si>
  <si>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</si>
  <si>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</si>
  <si>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</si>
  <si>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</si>
  <si>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</si>
  <si>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</si>
  <si>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</si>
  <si>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</si>
  <si>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</si>
  <si>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</si>
  <si>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</si>
  <si>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</si>
  <si>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</si>
  <si>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</si>
  <si>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</si>
  <si>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</si>
  <si>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</si>
  <si>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</si>
  <si>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</si>
  <si>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</si>
  <si>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</si>
  <si>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</si>
  <si>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</si>
  <si>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</si>
  <si>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</si>
  <si>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</si>
  <si>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</si>
  <si>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</si>
  <si>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</si>
  <si>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</si>
  <si>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</si>
  <si>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</si>
  <si>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</si>
  <si>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</si>
  <si>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</si>
  <si>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</si>
  <si>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</si>
  <si>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</si>
  <si>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</si>
  <si>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</si>
  <si>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</si>
  <si>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</si>
  <si>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</si>
  <si>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</si>
  <si>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</si>
  <si>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</si>
  <si>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</si>
  <si>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</si>
  <si>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</si>
  <si>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</si>
  <si>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</si>
  <si>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</si>
  <si>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</si>
  <si>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</si>
  <si>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</si>
  <si>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</si>
  <si>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</si>
  <si>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</si>
  <si>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</si>
  <si>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</si>
  <si>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</si>
  <si>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</si>
  <si>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</si>
  <si>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</si>
  <si>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</si>
  <si>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</si>
  <si>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</si>
  <si>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</si>
  <si>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</si>
  <si>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</si>
  <si>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</si>
  <si>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</si>
  <si>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</si>
  <si>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</si>
  <si>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</si>
  <si>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</si>
  <si>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</si>
  <si>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</si>
  <si>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</si>
  <si>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</si>
  <si>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</si>
  <si>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</si>
  <si>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</si>
  <si>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</si>
  <si>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</si>
  <si>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</si>
  <si>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</si>
  <si>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</si>
  <si>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</si>
  <si>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</si>
  <si>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</si>
  <si>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</si>
  <si>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</si>
  <si>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</si>
  <si>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</si>
  <si>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</si>
  <si>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</si>
  <si>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</si>
  <si>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</si>
  <si>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</si>
  <si>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</si>
  <si>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</si>
  <si>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</si>
  <si>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</si>
  <si>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</si>
  <si>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</si>
  <si>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</si>
  <si>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</si>
  <si>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</si>
  <si>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</si>
  <si>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</si>
  <si>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</si>
  <si>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</si>
  <si>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</si>
  <si>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</si>
  <si>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</si>
  <si>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</si>
  <si>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</si>
  <si>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</si>
  <si>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</si>
  <si>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</si>
  <si>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</si>
  <si>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</si>
  <si>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</si>
  <si>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</si>
  <si>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</si>
  <si>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</si>
  <si>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</si>
  <si>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</si>
  <si>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</si>
  <si>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</si>
  <si>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</si>
  <si>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</si>
  <si>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</si>
  <si>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</si>
  <si>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</si>
  <si>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</si>
  <si>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</si>
  <si>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</si>
  <si>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</si>
  <si>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</si>
  <si>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</si>
  <si>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</si>
  <si>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</si>
  <si>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</si>
  <si>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</si>
  <si>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</si>
  <si>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</si>
  <si>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</si>
  <si>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</si>
  <si>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</si>
  <si>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</si>
  <si>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</si>
  <si>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</si>
  <si>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</si>
  <si>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</si>
  <si>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</si>
  <si>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</si>
  <si>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</si>
  <si>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</si>
  <si>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</si>
  <si>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</si>
  <si>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</si>
  <si>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</si>
  <si>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</si>
  <si>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</si>
  <si>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</si>
  <si>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</si>
  <si>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</si>
  <si>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</si>
  <si>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</si>
  <si>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</si>
  <si>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</si>
  <si>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</si>
  <si>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</si>
  <si>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</si>
  <si>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</si>
  <si>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</si>
  <si>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</si>
  <si>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</si>
  <si>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</si>
  <si>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</si>
  <si>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</si>
  <si>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</si>
  <si>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</si>
  <si>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</si>
  <si>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</si>
  <si>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</si>
  <si>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</si>
  <si>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</si>
  <si>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</si>
  <si>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</si>
  <si>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</si>
  <si>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</si>
  <si>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</si>
  <si>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</si>
  <si>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</si>
  <si>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</si>
  <si>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</si>
  <si>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</si>
  <si>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</si>
  <si>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</si>
  <si>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</si>
  <si>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</si>
  <si>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</si>
  <si>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</si>
  <si>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</si>
  <si>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</si>
  <si>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</si>
  <si>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</si>
  <si>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</si>
  <si>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</si>
  <si>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</si>
  <si>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</si>
  <si>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</si>
  <si>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</si>
  <si>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</si>
  <si>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</si>
  <si>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</si>
  <si>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</si>
  <si>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</si>
  <si>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</si>
  <si>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</si>
  <si>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</si>
  <si>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</si>
  <si>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</si>
  <si>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</si>
  <si>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</si>
  <si>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</si>
  <si>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</si>
  <si>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</si>
  <si>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</si>
  <si>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</si>
  <si>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</si>
  <si>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</si>
  <si>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</si>
  <si>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</si>
  <si>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</si>
  <si>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</si>
  <si>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</si>
  <si>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</si>
  <si>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</si>
  <si>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</si>
  <si>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</si>
  <si>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</si>
  <si>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</si>
  <si>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</si>
  <si>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</si>
  <si>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</si>
  <si>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</si>
  <si>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</si>
  <si>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</si>
  <si>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</si>
  <si>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</si>
  <si>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</si>
  <si>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</si>
  <si>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</si>
  <si>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</si>
  <si>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</si>
  <si>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</si>
  <si>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</si>
  <si>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</si>
  <si>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</si>
  <si>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</si>
  <si>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</si>
  <si>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</si>
  <si>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</si>
  <si>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</si>
  <si>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</si>
  <si>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</si>
  <si>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</si>
  <si>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</si>
  <si>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</si>
  <si>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</si>
  <si>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</si>
  <si>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</si>
  <si>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</si>
  <si>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</si>
  <si>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</si>
  <si>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</si>
  <si>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</si>
  <si>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</si>
  <si>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</si>
  <si>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</si>
  <si>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</si>
  <si>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</si>
  <si>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</si>
  <si>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</si>
  <si>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</si>
  <si>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</si>
  <si>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</si>
  <si>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</si>
  <si>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</si>
  <si>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</si>
  <si>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</si>
  <si>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</si>
  <si>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</si>
  <si>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</si>
  <si>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</si>
  <si>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</si>
  <si>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</si>
  <si>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</si>
  <si>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</si>
  <si>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</si>
  <si>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</si>
  <si>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</si>
  <si>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</si>
  <si>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</si>
  <si>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</si>
  <si>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</si>
  <si>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</si>
  <si>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</si>
  <si>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</si>
  <si>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</si>
  <si>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</si>
  <si>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</si>
  <si>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</si>
  <si>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</si>
  <si>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</si>
  <si>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</si>
  <si>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</si>
  <si>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</si>
  <si>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</si>
  <si>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</si>
  <si>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</si>
  <si>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</si>
  <si>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</si>
  <si>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</si>
  <si>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</si>
  <si>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</si>
  <si>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</si>
  <si>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</si>
  <si>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</si>
  <si>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</si>
  <si>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</si>
  <si>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</si>
  <si>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</si>
  <si>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</si>
  <si>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</si>
  <si>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</si>
  <si>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</si>
  <si>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</si>
  <si>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</si>
  <si>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</si>
  <si>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</si>
  <si>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</si>
  <si>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</si>
  <si>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</si>
  <si>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</si>
  <si>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</si>
  <si>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</si>
  <si>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</si>
  <si>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</si>
  <si>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</si>
  <si>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</si>
  <si>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</si>
  <si>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</si>
  <si>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</si>
  <si>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</si>
  <si>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</si>
  <si>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</si>
  <si>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</si>
  <si>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</si>
  <si>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</si>
  <si>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</si>
  <si>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</si>
  <si>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</si>
  <si>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</si>
  <si>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</si>
  <si>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</si>
  <si>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</si>
  <si>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</si>
  <si>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</si>
  <si>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</si>
  <si>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</si>
  <si>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</si>
  <si>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</si>
  <si>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</si>
  <si>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</si>
  <si>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</si>
  <si>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</si>
  <si>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</si>
  <si>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</si>
  <si>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</si>
  <si>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</si>
  <si>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</si>
  <si>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</si>
  <si>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</si>
  <si>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</si>
  <si>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</si>
  <si>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</si>
  <si>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</si>
  <si>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</si>
  <si>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</si>
  <si>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</si>
  <si>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</si>
  <si>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</si>
  <si>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</si>
  <si>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</si>
  <si>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</si>
  <si>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</si>
  <si>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</si>
  <si>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</si>
  <si>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</si>
  <si>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</si>
  <si>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</si>
  <si>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</si>
  <si>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</si>
  <si>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</si>
  <si>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</si>
  <si>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</si>
  <si>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</si>
  <si>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</si>
  <si>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</si>
  <si>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</si>
  <si>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</si>
  <si>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</si>
  <si>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</si>
  <si>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</si>
  <si>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</si>
  <si>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</si>
  <si>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</si>
  <si>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</si>
  <si>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</si>
  <si>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</si>
  <si>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</si>
  <si>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</si>
  <si>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</si>
  <si>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</si>
  <si>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</si>
  <si>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</si>
  <si>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</si>
  <si>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</si>
  <si>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</si>
  <si>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</si>
  <si>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</si>
  <si>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</si>
  <si>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</si>
  <si>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</si>
  <si>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</si>
  <si>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</si>
  <si>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</si>
  <si>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</si>
  <si>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</si>
  <si>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</si>
  <si>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</si>
  <si>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</si>
  <si>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</si>
  <si>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</si>
  <si>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</si>
  <si>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</si>
  <si>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</si>
  <si>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</si>
  <si>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</si>
  <si>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</si>
  <si>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</si>
  <si>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</si>
  <si>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</si>
  <si>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</si>
  <si>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</si>
  <si>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</si>
  <si>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</si>
  <si>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</si>
  <si>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</si>
  <si>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</si>
  <si>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</si>
  <si>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</si>
  <si>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</si>
  <si>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</si>
  <si>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</si>
  <si>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</si>
  <si>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</si>
  <si>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</si>
  <si>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</si>
  <si>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</si>
  <si>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</si>
  <si>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</si>
  <si>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</si>
  <si>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</si>
  <si>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</si>
  <si>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</si>
  <si>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</si>
  <si>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</si>
  <si>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</si>
  <si>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</si>
  <si>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</si>
  <si>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</si>
  <si>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</si>
  <si>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</si>
  <si>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</si>
  <si>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</si>
  <si>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</si>
  <si>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</si>
  <si>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</si>
  <si>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</si>
  <si>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</si>
  <si>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</si>
  <si>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</si>
  <si>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</si>
  <si>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</si>
  <si>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</si>
  <si>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</si>
  <si>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</si>
  <si>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</si>
  <si>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</si>
  <si>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</si>
  <si>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</si>
  <si>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</si>
  <si>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</si>
  <si>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</si>
  <si>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</si>
  <si>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</si>
  <si>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</si>
  <si>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</si>
  <si>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</si>
  <si>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</si>
  <si>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</si>
  <si>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</si>
  <si>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</si>
  <si>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</si>
  <si>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</si>
  <si>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</si>
  <si>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</si>
  <si>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</si>
  <si>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</si>
  <si>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</si>
  <si>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</si>
  <si>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</si>
  <si>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</si>
  <si>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</si>
  <si>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</si>
  <si>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</si>
  <si>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</si>
  <si>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</si>
  <si>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</si>
  <si>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</si>
  <si>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</si>
  <si>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</si>
  <si>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</si>
  <si>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</si>
  <si>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</si>
  <si>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</si>
  <si>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</si>
  <si>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</si>
  <si>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</si>
  <si>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</si>
  <si>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</si>
  <si>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</si>
  <si>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</si>
  <si>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</si>
  <si>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</si>
  <si>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</si>
  <si>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</si>
  <si>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</si>
  <si>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</si>
  <si>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</si>
  <si>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</si>
  <si>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</si>
  <si>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</si>
  <si>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</si>
  <si>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</si>
  <si>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</si>
  <si>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</si>
  <si>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</si>
  <si>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</si>
  <si>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</si>
  <si>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</si>
  <si>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</si>
  <si>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</si>
  <si>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</si>
  <si>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</si>
  <si>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</si>
  <si>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</si>
  <si>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</si>
  <si>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</si>
  <si>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</si>
  <si>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</si>
  <si>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</si>
  <si>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</si>
  <si>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</si>
  <si>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</si>
  <si>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</si>
  <si>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</si>
  <si>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</si>
  <si>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</si>
  <si>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</si>
  <si>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</si>
  <si>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</si>
  <si>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</si>
  <si>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</si>
  <si>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</si>
  <si>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</si>
  <si>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</si>
  <si>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</si>
  <si>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</si>
  <si>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</si>
  <si>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</si>
  <si>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</si>
  <si>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</si>
  <si>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</si>
  <si>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</si>
  <si>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</si>
  <si>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</si>
  <si>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</si>
  <si>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</si>
  <si>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</si>
  <si>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</si>
  <si>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</si>
  <si>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</si>
  <si>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</si>
  <si>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</si>
  <si>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</si>
  <si>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</si>
  <si>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</si>
  <si>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</si>
  <si>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</si>
  <si>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</si>
  <si>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</si>
  <si>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</si>
  <si>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</si>
  <si>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</si>
  <si>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</si>
  <si>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</si>
  <si>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</si>
  <si>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</si>
  <si>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</si>
  <si>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</si>
  <si>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</si>
  <si>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</si>
  <si>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</si>
  <si>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</si>
  <si>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</si>
  <si>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</si>
  <si>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</si>
  <si>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</si>
  <si>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</si>
  <si>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</si>
  <si>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</si>
  <si>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</si>
  <si>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</si>
  <si>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</si>
  <si>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</si>
  <si>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</si>
  <si>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</si>
  <si>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</si>
  <si>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</si>
  <si>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</si>
  <si>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</si>
  <si>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</si>
  <si>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</si>
  <si>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</si>
  <si>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</si>
  <si>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</si>
  <si>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</si>
  <si>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</si>
  <si>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</si>
  <si>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</si>
  <si>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</si>
  <si>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</si>
  <si>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</si>
  <si>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</si>
  <si>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</si>
  <si>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</si>
  <si>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</si>
  <si>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</si>
  <si>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</si>
  <si>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</si>
  <si>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</si>
  <si>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</si>
  <si>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</si>
  <si>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</si>
  <si>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</si>
  <si>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</si>
  <si>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</si>
  <si>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</si>
  <si>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</si>
  <si>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</si>
  <si>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</si>
  <si>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</si>
  <si>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</si>
  <si>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</si>
  <si>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</si>
  <si>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</si>
  <si>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</si>
  <si>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</si>
  <si>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</si>
  <si>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</si>
  <si>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</si>
  <si>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</si>
  <si>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</si>
  <si>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</si>
  <si>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</si>
  <si>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</si>
  <si>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</si>
  <si>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</si>
  <si>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</si>
  <si>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</si>
  <si>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</si>
  <si>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</si>
  <si>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</si>
  <si>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</si>
  <si>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</si>
  <si>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</si>
  <si>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</si>
  <si>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</si>
  <si>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</si>
  <si>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</si>
  <si>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</si>
  <si>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</si>
  <si>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</si>
  <si>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</si>
  <si>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</si>
  <si>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</si>
  <si>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</si>
  <si>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</si>
  <si>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</si>
  <si>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</si>
  <si>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</si>
  <si>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</si>
  <si>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</si>
  <si>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</si>
  <si>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</si>
  <si>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</si>
  <si>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</si>
  <si>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</si>
  <si>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</si>
  <si>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</si>
  <si>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</si>
  <si>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</si>
  <si>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</si>
  <si>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</si>
  <si>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</si>
  <si>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</si>
  <si>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</si>
  <si>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</si>
  <si>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</si>
  <si>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</si>
  <si>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</si>
  <si>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</si>
  <si>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</si>
  <si>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</si>
  <si>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</si>
  <si>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</si>
  <si>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</si>
  <si>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</si>
  <si>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</si>
  <si>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</si>
  <si>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</si>
  <si>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</si>
  <si>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</si>
  <si>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</si>
  <si>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</si>
  <si>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</si>
  <si>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</si>
  <si>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</si>
  <si>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</si>
  <si>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</si>
  <si>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</si>
  <si>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</si>
  <si>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</si>
  <si>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</si>
  <si>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</si>
  <si>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</si>
  <si>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</si>
  <si>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</si>
  <si>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</si>
  <si>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</si>
  <si>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</si>
  <si>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</si>
  <si>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</si>
  <si>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</si>
  <si>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</si>
  <si>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</si>
  <si>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</si>
  <si>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</si>
  <si>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</si>
  <si>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</si>
  <si>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</si>
  <si>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</si>
  <si>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</si>
  <si>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</si>
  <si>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</si>
  <si>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</si>
  <si>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</si>
  <si>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</si>
  <si>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</si>
  <si>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</si>
  <si>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</si>
  <si>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</si>
  <si>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</si>
  <si>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</si>
  <si>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</si>
  <si>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</si>
  <si>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</si>
  <si>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</si>
  <si>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</si>
  <si>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</si>
  <si>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</si>
  <si>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</si>
  <si>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</si>
  <si>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</si>
  <si>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</si>
  <si>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</si>
  <si>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</si>
  <si>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</si>
  <si>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</si>
  <si>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</si>
  <si>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</si>
  <si>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</si>
  <si>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</si>
  <si>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</si>
  <si>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</si>
  <si>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</si>
  <si>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</si>
  <si>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</si>
  <si>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</si>
  <si>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</si>
  <si>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</si>
  <si>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</si>
  <si>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</si>
  <si>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</si>
  <si>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</si>
  <si>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</si>
  <si>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</si>
  <si>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</si>
  <si>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</si>
  <si>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</si>
  <si>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</si>
  <si>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</si>
  <si>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</si>
  <si>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</si>
  <si>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</si>
  <si>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</si>
  <si>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</si>
  <si>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</si>
  <si>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</si>
  <si>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</si>
  <si>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</si>
  <si>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</si>
  <si>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</si>
  <si>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</si>
  <si>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</si>
  <si>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</si>
  <si>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</si>
  <si>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</si>
  <si>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</si>
  <si>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</si>
  <si>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</si>
  <si>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</si>
  <si>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</si>
  <si>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</si>
  <si>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</si>
  <si>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</si>
  <si>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</si>
  <si>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</si>
  <si>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</si>
  <si>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</si>
  <si>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</si>
  <si>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</si>
  <si>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</si>
  <si>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</si>
  <si>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</si>
  <si>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</si>
  <si>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</si>
  <si>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</si>
  <si>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</si>
  <si>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</si>
  <si>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</si>
  <si>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</si>
  <si>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</si>
  <si>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</si>
  <si>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</si>
  <si>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</si>
  <si>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</si>
  <si>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</si>
  <si>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</si>
  <si>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</si>
  <si>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</si>
  <si>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</si>
  <si>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</si>
  <si>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</si>
  <si>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</si>
  <si>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</si>
  <si>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</si>
  <si>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</si>
  <si>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</si>
  <si>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</si>
  <si>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</si>
  <si>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</si>
  <si>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</si>
  <si>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</si>
  <si>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</si>
  <si>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</si>
  <si>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</si>
  <si>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</si>
  <si>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</si>
  <si>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</si>
  <si>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</si>
  <si>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</si>
  <si>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</si>
  <si>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</si>
  <si>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</si>
  <si>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</si>
  <si>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</si>
  <si>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</si>
  <si>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</si>
  <si>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</si>
  <si>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</si>
  <si>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</si>
  <si>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</si>
  <si>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</si>
  <si>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</si>
  <si>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</si>
  <si>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</si>
  <si>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</si>
  <si>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</si>
  <si>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</si>
  <si>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</si>
  <si>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</si>
  <si>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</si>
  <si>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</si>
  <si>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</si>
  <si>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</si>
  <si>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</si>
  <si>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</si>
  <si>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</si>
  <si>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</si>
  <si>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</si>
  <si>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</si>
  <si>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</si>
  <si>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</si>
  <si>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</si>
  <si>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</si>
  <si>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</si>
  <si>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</si>
  <si>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</si>
  <si>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</si>
  <si>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</si>
  <si>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</si>
  <si>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</si>
  <si>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</si>
  <si>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</si>
  <si>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</si>
  <si>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</si>
  <si>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</si>
  <si>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</si>
  <si>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</si>
  <si>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</si>
  <si>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</si>
  <si>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</si>
  <si>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</si>
  <si>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</si>
  <si>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</si>
  <si>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</si>
  <si>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</si>
  <si>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</si>
  <si>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</si>
  <si>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</si>
  <si>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</si>
  <si>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</si>
  <si>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</si>
  <si>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</si>
  <si>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</si>
  <si>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</si>
  <si>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</si>
  <si>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</si>
  <si>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</si>
  <si>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</si>
  <si>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</si>
  <si>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</si>
  <si>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</si>
  <si>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</si>
  <si>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</si>
  <si>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</si>
  <si>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</si>
  <si>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</si>
  <si>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</si>
  <si>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</si>
  <si>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</si>
  <si>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</si>
  <si>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</si>
  <si>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</si>
  <si>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</si>
  <si>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</si>
  <si>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</si>
  <si>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</si>
  <si>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</si>
  <si>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</si>
  <si>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</si>
  <si>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</si>
  <si>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</si>
  <si>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</si>
  <si>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</si>
  <si>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</si>
  <si>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</si>
  <si>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</si>
  <si>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</si>
  <si>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</si>
  <si>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</si>
  <si>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</si>
  <si>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</si>
  <si>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</si>
  <si>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</si>
  <si>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</si>
  <si>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</si>
  <si>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</si>
  <si>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</si>
  <si>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</si>
  <si>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</si>
  <si>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</si>
  <si>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</si>
  <si>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</si>
  <si>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</si>
  <si>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</si>
  <si>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</si>
  <si>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</si>
  <si>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</si>
  <si>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</si>
  <si>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</si>
  <si>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</si>
  <si>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</si>
  <si>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</si>
  <si>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</si>
  <si>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</si>
  <si>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</si>
  <si>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</si>
  <si>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</si>
  <si>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</si>
  <si>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</si>
  <si>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</si>
  <si>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</si>
  <si>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</si>
  <si>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</si>
  <si>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</si>
  <si>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</si>
  <si>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</si>
  <si>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</si>
  <si>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</si>
  <si>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</si>
  <si>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</si>
  <si>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</si>
  <si>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</si>
  <si>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</si>
  <si>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</si>
  <si>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</si>
  <si>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</si>
  <si>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</si>
  <si>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</si>
  <si>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</si>
  <si>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</si>
  <si>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</si>
  <si>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</si>
  <si>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</si>
  <si>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</si>
  <si>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</si>
  <si>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</si>
  <si>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</si>
  <si>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</si>
  <si>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</si>
  <si>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</si>
  <si>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</si>
  <si>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</si>
  <si>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</si>
  <si>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</si>
  <si>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</si>
  <si>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</si>
  <si>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</si>
  <si>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</si>
  <si>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</si>
  <si>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</si>
  <si>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</si>
  <si>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</si>
  <si>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</si>
  <si>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</si>
  <si>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</si>
  <si>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</si>
  <si>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</si>
  <si>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</si>
  <si>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</si>
  <si>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</si>
  <si>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</si>
  <si>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</si>
  <si>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</si>
  <si>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</si>
  <si>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</si>
  <si>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</si>
  <si>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</si>
  <si>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</si>
  <si>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</si>
  <si>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</si>
  <si>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</si>
  <si>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</si>
  <si>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</si>
  <si>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</si>
  <si>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</si>
  <si>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</si>
  <si>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</si>
  <si>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</si>
  <si>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</si>
  <si>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</si>
  <si>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</si>
  <si>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</si>
  <si>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</si>
  <si>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</si>
  <si>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</si>
  <si>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</si>
  <si>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</si>
  <si>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</si>
  <si>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</si>
  <si>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</si>
  <si>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</si>
  <si>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</si>
  <si>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</si>
  <si>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</si>
  <si>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</si>
  <si>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</si>
  <si>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</si>
  <si>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</si>
  <si>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</si>
  <si>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</si>
  <si>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</si>
  <si>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</si>
  <si>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</si>
  <si>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</si>
  <si>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</si>
  <si>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</si>
  <si>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</si>
  <si>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</si>
  <si>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</si>
  <si>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</si>
  <si>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</si>
  <si>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</si>
  <si>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</si>
  <si>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</si>
  <si>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</si>
  <si>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</si>
  <si>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</si>
  <si>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</si>
  <si>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</si>
  <si>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</si>
  <si>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</si>
  <si>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</si>
  <si>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</si>
  <si>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</si>
  <si>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</si>
  <si>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</si>
  <si>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</si>
  <si>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</si>
  <si>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</si>
  <si>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</si>
  <si>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</si>
  <si>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</si>
  <si>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</si>
  <si>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</si>
  <si>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</si>
  <si>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</si>
  <si>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</si>
  <si>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</si>
  <si>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</si>
  <si>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</si>
  <si>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</si>
  <si>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</si>
  <si>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</si>
  <si>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</si>
  <si>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</si>
  <si>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</si>
  <si>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</si>
  <si>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</si>
  <si>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</si>
  <si>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</si>
  <si>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</si>
  <si>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</si>
  <si>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</si>
  <si>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</si>
  <si>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</si>
  <si>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</si>
  <si>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</si>
  <si>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</si>
  <si>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</si>
  <si>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</si>
  <si>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</si>
  <si>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</si>
  <si>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</si>
  <si>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</si>
  <si>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</si>
  <si>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</si>
  <si>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</si>
  <si>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</si>
  <si>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</si>
  <si>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</si>
  <si>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</si>
  <si>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</si>
  <si>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</si>
  <si>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</si>
  <si>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</si>
  <si>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</si>
  <si>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</si>
  <si>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</si>
  <si>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</si>
  <si>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</si>
  <si>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</si>
  <si>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</si>
  <si>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</si>
  <si>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</si>
  <si>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</si>
  <si>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</si>
  <si>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</si>
  <si>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</si>
  <si>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</si>
  <si>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</si>
  <si>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</si>
  <si>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</si>
  <si>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</si>
  <si>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</si>
  <si>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</si>
  <si>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</si>
  <si>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</si>
  <si>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</si>
  <si>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</si>
  <si>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</si>
  <si>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</si>
  <si>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</si>
  <si>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</si>
  <si>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</si>
  <si>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</si>
  <si>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</si>
  <si>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</si>
  <si>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</si>
  <si>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</si>
  <si>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</si>
  <si>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</si>
  <si>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</si>
  <si>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</si>
  <si>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</si>
  <si>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</si>
  <si>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</si>
  <si>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</si>
  <si>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</si>
  <si>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</si>
  <si>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</si>
  <si>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</si>
  <si>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</si>
  <si>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</si>
  <si>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</si>
  <si>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</si>
  <si>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</si>
  <si>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</si>
  <si>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</si>
  <si>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</si>
  <si>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</si>
  <si>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</si>
  <si>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</si>
  <si>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</si>
  <si>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</si>
  <si>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</si>
  <si>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</si>
  <si>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</si>
  <si>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</si>
  <si>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</si>
  <si>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</si>
  <si>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</si>
  <si>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</si>
  <si>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</si>
  <si>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</si>
  <si>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</si>
  <si>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</si>
  <si>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</si>
  <si>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</si>
  <si>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</si>
  <si>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</si>
  <si>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</si>
  <si>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</si>
  <si>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</si>
  <si>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</si>
  <si>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</si>
  <si>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</si>
  <si>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</si>
  <si>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</si>
  <si>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</si>
  <si>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</si>
  <si>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</si>
  <si>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</si>
  <si>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</si>
  <si>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</si>
  <si>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</si>
  <si>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</si>
  <si>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</si>
  <si>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</si>
  <si>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</si>
  <si>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</si>
  <si>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</si>
  <si>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</si>
  <si>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</si>
  <si>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</si>
  <si>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</si>
  <si>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</si>
  <si>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</si>
  <si>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</si>
  <si>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</si>
  <si>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</si>
  <si>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</si>
  <si>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</si>
  <si>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</si>
  <si>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</si>
  <si>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</si>
  <si>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</si>
  <si>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</si>
  <si>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</si>
  <si>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</si>
  <si>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</si>
  <si>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</si>
  <si>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</si>
  <si>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</si>
  <si>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</si>
  <si>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</si>
  <si>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</si>
  <si>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</si>
  <si>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</si>
  <si>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</si>
  <si>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</si>
  <si>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</si>
  <si>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</si>
  <si>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</si>
  <si>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</si>
  <si>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</si>
  <si>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</si>
  <si>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</si>
  <si>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</si>
  <si>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</si>
  <si>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</si>
  <si>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</si>
  <si>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</si>
  <si>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</si>
  <si>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</si>
  <si>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</si>
  <si>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</si>
  <si>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</si>
  <si>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</si>
  <si>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</si>
  <si>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</si>
  <si>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</si>
  <si>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</si>
  <si>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</si>
  <si>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</si>
  <si>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</si>
  <si>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</si>
  <si>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</si>
  <si>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</si>
  <si>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</si>
  <si>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</si>
  <si>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</si>
  <si>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</si>
  <si>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</si>
  <si>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</si>
  <si>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</si>
  <si>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</si>
  <si>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</si>
  <si>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</si>
  <si>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</si>
  <si>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</si>
  <si>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</si>
  <si>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</si>
  <si>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</si>
  <si>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</si>
  <si>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</si>
  <si>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</si>
  <si>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</si>
  <si>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</si>
  <si>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</si>
  <si>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</si>
  <si>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</si>
  <si>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</si>
  <si>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</si>
  <si>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</si>
  <si>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</si>
  <si>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</si>
  <si>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</si>
  <si>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</si>
  <si>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</si>
  <si>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</si>
  <si>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</si>
  <si>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</si>
  <si>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</si>
  <si>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</si>
  <si>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</si>
  <si>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</si>
  <si>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</si>
  <si>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</si>
  <si>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</si>
  <si>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</si>
  <si>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</si>
  <si>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</si>
  <si>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</si>
  <si>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</si>
  <si>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</si>
  <si>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</si>
  <si>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</si>
  <si>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</si>
  <si>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</si>
  <si>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</si>
  <si>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</si>
  <si>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</si>
  <si>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</si>
  <si>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</si>
  <si>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</si>
  <si>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</si>
  <si>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</si>
  <si>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</si>
  <si>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</si>
  <si>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</si>
  <si>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</si>
  <si>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</si>
  <si>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</si>
  <si>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</si>
  <si>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</si>
  <si>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</si>
  <si>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</si>
  <si>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</si>
  <si>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</si>
  <si>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</si>
  <si>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</si>
  <si>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</si>
  <si>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</si>
  <si>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</si>
  <si>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</si>
  <si>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</si>
  <si>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</si>
  <si>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</si>
  <si>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</si>
  <si>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</si>
  <si>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</si>
  <si>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</si>
  <si>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</si>
  <si>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</si>
  <si>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</si>
  <si>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</si>
  <si>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</si>
  <si>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</si>
  <si>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</si>
  <si>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</si>
  <si>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</si>
  <si>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</si>
  <si>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</si>
  <si>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</si>
  <si>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</si>
  <si>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</si>
  <si>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</si>
  <si>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</si>
  <si>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</si>
  <si>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</si>
  <si>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</si>
  <si>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</si>
  <si>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</si>
  <si>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</si>
  <si>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</si>
  <si>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</si>
  <si>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</si>
  <si>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</si>
  <si>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</si>
  <si>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</si>
  <si>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</si>
  <si>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</si>
  <si>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</si>
  <si>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</si>
  <si>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</si>
  <si>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</si>
  <si>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</si>
  <si>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</si>
  <si>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</si>
  <si>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</si>
  <si>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</si>
  <si>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</si>
  <si>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</si>
  <si>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</si>
  <si>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</si>
  <si>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</si>
  <si>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</si>
  <si>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</si>
  <si>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</si>
  <si>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</si>
  <si>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</si>
  <si>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</si>
  <si>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</si>
  <si>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</si>
  <si>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</si>
  <si>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</si>
  <si>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</si>
  <si>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</si>
  <si>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</si>
  <si>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</si>
  <si>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</si>
  <si>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</si>
  <si>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</si>
  <si>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</si>
  <si>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</si>
  <si>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</si>
  <si>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</si>
  <si>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</si>
  <si>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</si>
  <si>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</si>
  <si>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</si>
  <si>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</si>
  <si>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</si>
  <si>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</si>
  <si>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</si>
  <si>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</si>
  <si>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</si>
  <si>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</si>
  <si>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</si>
  <si>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</si>
  <si>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</si>
  <si>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</si>
  <si>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</si>
  <si>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</si>
  <si>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</si>
  <si>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</si>
  <si>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</si>
  <si>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</si>
  <si>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</si>
  <si>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</si>
  <si>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</si>
  <si>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</si>
  <si>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</si>
  <si>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</si>
  <si>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</si>
  <si>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</si>
  <si>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</si>
  <si>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</si>
  <si>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</si>
  <si>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</si>
  <si>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</si>
  <si>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</si>
  <si>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</si>
  <si>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</si>
  <si>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</si>
  <si>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</si>
  <si>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</si>
  <si>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</si>
  <si>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</si>
  <si>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</si>
  <si>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</si>
  <si>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</si>
  <si>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</si>
  <si>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</si>
  <si>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</si>
  <si>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</si>
  <si>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</si>
  <si>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</si>
  <si>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</si>
  <si>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</si>
  <si>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</si>
  <si>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</si>
  <si>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</si>
  <si>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</si>
  <si>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</si>
  <si>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</si>
  <si>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</si>
  <si>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</si>
  <si>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</si>
  <si>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</si>
  <si>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</si>
  <si>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</si>
  <si>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</si>
  <si>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</si>
  <si>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</si>
  <si>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</si>
  <si>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</si>
  <si>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</si>
  <si>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</si>
  <si>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</si>
  <si>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</si>
  <si>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</si>
  <si>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</si>
  <si>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</si>
  <si>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</si>
  <si>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</si>
  <si>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</si>
  <si>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</si>
  <si>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</si>
  <si>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</si>
  <si>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</si>
  <si>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</si>
  <si>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</si>
  <si>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</si>
  <si>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</si>
  <si>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</si>
  <si>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</si>
  <si>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</si>
  <si>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</si>
  <si>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</si>
  <si>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</si>
  <si>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</si>
  <si>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</si>
  <si>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</si>
  <si>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</si>
  <si>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</si>
  <si>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</si>
  <si>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</si>
  <si>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</si>
  <si>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</si>
  <si>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</si>
  <si>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</si>
  <si>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</si>
  <si>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</si>
  <si>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</si>
  <si>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</si>
  <si>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</si>
  <si>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</si>
  <si>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</si>
  <si>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</si>
  <si>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</si>
  <si>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</si>
  <si>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</si>
  <si>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</si>
  <si>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</si>
  <si>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</si>
  <si>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</si>
  <si>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</si>
  <si>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</si>
  <si>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</si>
  <si>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</si>
  <si>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</si>
  <si>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</si>
  <si>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</si>
  <si>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</si>
  <si>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</si>
  <si>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</si>
  <si>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</si>
  <si>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</si>
  <si>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</si>
  <si>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</si>
  <si>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</si>
  <si>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</si>
  <si>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</si>
  <si>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</si>
  <si>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</si>
  <si>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</si>
  <si>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</si>
  <si>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</si>
  <si>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</si>
  <si>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</si>
  <si>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</si>
  <si>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</si>
  <si>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</si>
  <si>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</si>
  <si>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</si>
  <si>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</si>
  <si>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</si>
  <si>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</si>
  <si>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</si>
  <si>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</si>
  <si>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</si>
  <si>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</si>
  <si>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</si>
  <si>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</si>
  <si>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</si>
  <si>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</si>
  <si>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</si>
  <si>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</si>
  <si>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</si>
  <si>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</si>
  <si>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</si>
  <si>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</si>
  <si>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</si>
  <si>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</si>
  <si>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</si>
  <si>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</si>
  <si>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</si>
  <si>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</si>
  <si>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</si>
  <si>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</si>
  <si>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</si>
  <si>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</si>
  <si>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</si>
  <si>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</si>
  <si>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</si>
  <si>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</si>
  <si>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</si>
  <si>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</si>
  <si>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</si>
  <si>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</si>
  <si>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</si>
  <si>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</si>
  <si>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</si>
  <si>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</si>
  <si>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</si>
  <si>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</si>
  <si>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</si>
  <si>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</si>
  <si>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</si>
  <si>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</si>
  <si>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</si>
  <si>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</si>
  <si>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</si>
  <si>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</si>
  <si>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</si>
  <si>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</si>
  <si>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</si>
  <si>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</si>
  <si>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</si>
  <si>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</si>
  <si>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</si>
  <si>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</si>
  <si>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</si>
  <si>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</si>
  <si>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</si>
  <si>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</si>
  <si>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</si>
  <si>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</si>
  <si>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</si>
  <si>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</si>
  <si>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</si>
  <si>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</si>
  <si>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</si>
  <si>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</si>
  <si>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</si>
  <si>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</si>
  <si>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</si>
  <si>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</si>
  <si>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</si>
  <si>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</si>
  <si>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</si>
  <si>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</si>
  <si>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</si>
  <si>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</si>
  <si>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</si>
  <si>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</si>
  <si>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</si>
  <si>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</si>
  <si>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</si>
  <si>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</si>
  <si>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</si>
  <si>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</si>
  <si>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</si>
  <si>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</si>
  <si>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</si>
  <si>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</si>
  <si>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</si>
  <si>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</si>
  <si>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</si>
  <si>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</si>
  <si>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</si>
  <si>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</si>
  <si>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</si>
  <si>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</si>
  <si>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</si>
  <si>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</si>
  <si>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</si>
  <si>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</si>
  <si>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</si>
  <si>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</si>
  <si>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</si>
  <si>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</si>
  <si>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</si>
  <si>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</si>
  <si>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</si>
  <si>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</si>
  <si>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</si>
  <si>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</si>
  <si>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</si>
  <si>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</si>
  <si>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</si>
  <si>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</si>
  <si>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</si>
  <si>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</si>
  <si>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</si>
  <si>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</si>
  <si>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</si>
  <si>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</si>
  <si>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</si>
  <si>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</si>
  <si>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</si>
  <si>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</si>
  <si>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</si>
  <si>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</si>
  <si>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</si>
  <si>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</si>
  <si>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</si>
  <si>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</si>
  <si>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</si>
  <si>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</si>
  <si>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</si>
  <si>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</si>
  <si>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</si>
  <si>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</si>
  <si>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</si>
  <si>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</si>
  <si>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</si>
  <si>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</si>
  <si>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</si>
  <si>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</si>
  <si>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</si>
  <si>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</si>
  <si>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</si>
  <si>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</si>
  <si>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</si>
  <si>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</si>
  <si>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</si>
  <si>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</si>
  <si>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</si>
  <si>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</si>
  <si>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</si>
  <si>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</si>
  <si>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</si>
  <si>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</si>
  <si>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</si>
  <si>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</si>
  <si>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</si>
  <si>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</si>
  <si>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</si>
  <si>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</si>
  <si>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</si>
  <si>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</si>
  <si>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</si>
  <si>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</si>
  <si>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</si>
  <si>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</si>
  <si>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</si>
  <si>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</si>
  <si>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</si>
  <si>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</si>
  <si>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</si>
  <si>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</si>
  <si>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</si>
  <si>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</si>
  <si>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</si>
  <si>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</si>
  <si>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</si>
  <si>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</si>
  <si>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</si>
  <si>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</si>
  <si>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</si>
  <si>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</si>
  <si>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</si>
  <si>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</si>
  <si>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</si>
  <si>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</si>
  <si>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</si>
  <si>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</si>
  <si>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</si>
  <si>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</si>
  <si>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</si>
  <si>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</si>
  <si>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</si>
  <si>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</si>
  <si>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</si>
  <si>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</si>
  <si>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</si>
  <si>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</si>
  <si>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</si>
  <si>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</si>
  <si>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</si>
  <si>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</si>
  <si>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</si>
  <si>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</si>
  <si>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</si>
  <si>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</si>
  <si>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</si>
  <si>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</si>
  <si>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</si>
  <si>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</si>
  <si>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</si>
  <si>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</si>
  <si>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</si>
  <si>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</si>
  <si>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</si>
  <si>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</si>
  <si>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</si>
  <si>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</si>
  <si>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</si>
  <si>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</si>
  <si>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</si>
  <si>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</si>
  <si>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</si>
  <si>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</si>
  <si>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</si>
  <si>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</si>
  <si>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</si>
  <si>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</si>
  <si>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</si>
  <si>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</si>
  <si>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</si>
  <si>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</si>
  <si>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</si>
  <si>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</si>
  <si>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</si>
  <si>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</si>
  <si>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</si>
  <si>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</si>
  <si>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</si>
  <si>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</si>
  <si>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</si>
  <si>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</si>
  <si>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</si>
  <si>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</si>
  <si>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</si>
  <si>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</si>
  <si>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</si>
  <si>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</si>
  <si>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</si>
  <si>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</si>
  <si>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</si>
  <si>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</si>
  <si>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</si>
  <si>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</si>
  <si>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</si>
  <si>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</si>
  <si>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</si>
  <si>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</si>
  <si>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</si>
  <si>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</si>
  <si>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</si>
  <si>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</si>
  <si>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</si>
  <si>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</si>
  <si>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</si>
  <si>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</si>
  <si>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</si>
  <si>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</si>
  <si>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</si>
  <si>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</si>
  <si>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</si>
  <si>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</si>
  <si>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</si>
  <si>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</si>
  <si>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</si>
  <si>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</si>
  <si>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</si>
  <si>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</si>
  <si>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</si>
  <si>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</si>
  <si>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</si>
  <si>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</si>
  <si>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</si>
  <si>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</si>
  <si>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</si>
  <si>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</si>
  <si>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</si>
  <si>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</si>
  <si>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</si>
  <si>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</si>
  <si>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</si>
  <si>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</si>
  <si>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</si>
  <si>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</si>
  <si>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</si>
  <si>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</si>
  <si>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</si>
  <si>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</si>
  <si>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</si>
  <si>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</si>
  <si>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</si>
  <si>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</si>
  <si>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</si>
  <si>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</si>
  <si>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</si>
  <si>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</si>
  <si>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</si>
  <si>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</si>
  <si>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</si>
  <si>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</si>
  <si>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</si>
  <si>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</si>
  <si>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</si>
  <si>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</si>
  <si>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</si>
  <si>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</si>
  <si>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</si>
  <si>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</si>
  <si>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</si>
  <si>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</si>
  <si>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</si>
  <si>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</si>
  <si>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</si>
  <si>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</si>
  <si>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</si>
  <si>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</si>
  <si>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</si>
  <si>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</si>
  <si>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</si>
  <si>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</si>
  <si>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</si>
  <si>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</si>
  <si>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</si>
  <si>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</si>
  <si>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</si>
  <si>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</si>
  <si>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</si>
  <si>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</si>
  <si>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</si>
  <si>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</si>
  <si>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</si>
  <si>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</si>
  <si>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</si>
  <si>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</si>
  <si>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</si>
  <si>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</si>
  <si>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</si>
  <si>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</si>
  <si>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</si>
  <si>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</si>
  <si>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</si>
  <si>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</si>
  <si>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</si>
  <si>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</si>
  <si>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</si>
  <si>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</si>
  <si>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</si>
  <si>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</si>
  <si>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</si>
  <si>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</si>
  <si>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</si>
  <si>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</si>
  <si>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</si>
  <si>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</si>
  <si>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</si>
  <si>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</si>
  <si>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</si>
  <si>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</si>
  <si>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</si>
  <si>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</si>
  <si>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</si>
  <si>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</si>
  <si>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</si>
  <si>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</si>
  <si>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</si>
  <si>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</si>
  <si>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</si>
  <si>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</si>
  <si>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</si>
  <si>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</si>
  <si>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</si>
  <si>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</si>
  <si>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</si>
  <si>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</si>
  <si>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</si>
  <si>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</si>
  <si>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</si>
  <si>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</si>
  <si>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</si>
  <si>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</si>
  <si>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</si>
  <si>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</si>
  <si>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</si>
  <si>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</si>
  <si>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</si>
  <si>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</si>
  <si>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</si>
  <si>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</si>
  <si>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</si>
  <si>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</si>
  <si>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</si>
  <si>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</si>
  <si>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</si>
  <si>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</si>
  <si>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</si>
  <si>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</si>
  <si>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</si>
  <si>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</si>
  <si>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</si>
  <si>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</si>
  <si>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</si>
  <si>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</si>
  <si>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</si>
  <si>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</si>
  <si>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</si>
  <si>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</si>
  <si>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</si>
  <si>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</si>
  <si>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</si>
  <si>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</si>
  <si>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</si>
  <si>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</si>
  <si>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</si>
  <si>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</si>
  <si>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</si>
  <si>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</si>
  <si>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</si>
  <si>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</si>
  <si>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</si>
  <si>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</si>
  <si>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</si>
  <si>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</si>
  <si>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</si>
  <si>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</si>
  <si>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</si>
  <si>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</si>
  <si>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</si>
  <si>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</si>
  <si>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</si>
  <si>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</si>
  <si>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</si>
  <si>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</si>
  <si>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</si>
  <si>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</si>
  <si>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</si>
  <si>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</si>
  <si>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</si>
  <si>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</si>
  <si>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</si>
  <si>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</si>
  <si>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</si>
  <si>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</si>
  <si>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</si>
  <si>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</si>
  <si>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</si>
  <si>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</si>
  <si>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</si>
  <si>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</si>
  <si>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</si>
  <si>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</si>
  <si>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</si>
  <si>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</si>
  <si>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</si>
  <si>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</si>
  <si>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</si>
  <si>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</si>
  <si>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</si>
  <si>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</si>
  <si>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</si>
  <si>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</si>
  <si>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</si>
  <si>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</si>
  <si>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</si>
  <si>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</si>
  <si>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</si>
  <si>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</si>
  <si>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</si>
  <si>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</si>
  <si>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</si>
  <si>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</si>
  <si>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</si>
  <si>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</si>
  <si>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</si>
  <si>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</si>
  <si>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</si>
  <si>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</si>
  <si>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</si>
  <si>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</si>
  <si>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</si>
  <si>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</si>
  <si>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</si>
  <si>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</si>
  <si>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</si>
  <si>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</si>
  <si>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</si>
  <si>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</si>
  <si>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</si>
  <si>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</si>
  <si>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</si>
  <si>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</si>
  <si>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</si>
  <si>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</si>
  <si>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</si>
  <si>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</si>
  <si>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</si>
  <si>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</si>
  <si>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</si>
  <si>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</si>
  <si>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</si>
  <si>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</si>
  <si>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</si>
  <si>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</si>
  <si>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</si>
  <si>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</si>
  <si>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</si>
  <si>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</si>
  <si>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</si>
  <si>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</si>
  <si>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</si>
  <si>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</si>
  <si>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</si>
  <si>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</si>
  <si>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</si>
  <si>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</si>
  <si>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</si>
  <si>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</si>
  <si>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</si>
  <si>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</si>
  <si>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</si>
  <si>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</si>
  <si>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</si>
  <si>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</si>
  <si>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</si>
  <si>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</si>
  <si>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</si>
  <si>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</si>
  <si>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</si>
  <si>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</si>
  <si>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</si>
  <si>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</si>
  <si>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</si>
  <si>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</si>
  <si>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</si>
  <si>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</si>
  <si>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</si>
  <si>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</si>
  <si>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</si>
  <si>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</si>
  <si>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</si>
  <si>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</si>
  <si>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</si>
  <si>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</si>
  <si>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</si>
  <si>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</si>
  <si>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</si>
  <si>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</si>
  <si>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</si>
  <si>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</si>
  <si>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</si>
  <si>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</si>
  <si>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</si>
  <si>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</si>
  <si>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</si>
  <si>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</si>
  <si>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</si>
  <si>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</si>
  <si>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</si>
  <si>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</si>
  <si>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</si>
  <si>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</si>
  <si>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</si>
  <si>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</si>
  <si>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</si>
  <si>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</si>
  <si>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</si>
  <si>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</si>
  <si>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</si>
  <si>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</si>
  <si>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</si>
  <si>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</si>
  <si>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</si>
  <si>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</si>
  <si>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</si>
  <si>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</si>
  <si>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</si>
  <si>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</si>
  <si>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</si>
  <si>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</si>
  <si>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</si>
  <si>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</si>
  <si>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</si>
  <si>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</si>
  <si>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</si>
  <si>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</si>
  <si>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</si>
  <si>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</si>
  <si>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</si>
  <si>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</si>
  <si>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</si>
  <si>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</si>
  <si>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</si>
  <si>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</si>
  <si>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</si>
  <si>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</si>
  <si>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</si>
  <si>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</si>
  <si>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</si>
  <si>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</si>
  <si>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</si>
  <si>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</si>
  <si>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</si>
  <si>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</si>
  <si>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</si>
  <si>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</si>
  <si>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</si>
  <si>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</si>
  <si>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</si>
  <si>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</si>
  <si>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</si>
  <si>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</si>
  <si>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</si>
  <si>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</si>
  <si>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</si>
  <si>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</si>
  <si>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</si>
  <si>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</si>
  <si>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</si>
  <si>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</si>
  <si>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</si>
  <si>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</si>
  <si>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</si>
  <si>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</si>
  <si>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</si>
  <si>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</si>
  <si>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</si>
  <si>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</si>
  <si>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</si>
  <si>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</si>
  <si>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</si>
  <si>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</si>
  <si>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</si>
  <si>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</si>
  <si>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</si>
  <si>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</si>
  <si>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</si>
  <si>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</si>
  <si>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</si>
  <si>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</si>
  <si>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</si>
  <si>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</si>
  <si>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</si>
  <si>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</si>
  <si>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</si>
  <si>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</si>
  <si>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</si>
  <si>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</si>
  <si>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</si>
  <si>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</si>
  <si>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</si>
  <si>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</si>
  <si>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</si>
  <si>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</si>
  <si>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</si>
  <si>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</si>
  <si>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</si>
  <si>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</si>
  <si>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</si>
  <si>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</si>
  <si>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</si>
  <si>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</si>
  <si>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</si>
  <si>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</si>
  <si>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</si>
  <si>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</si>
  <si>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</si>
  <si>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</si>
  <si>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</si>
  <si>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</si>
  <si>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</si>
  <si>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</si>
  <si>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</si>
  <si>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</si>
  <si>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</si>
  <si>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</si>
  <si>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</si>
  <si>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</si>
  <si>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</si>
  <si>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</si>
  <si>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</si>
  <si>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</si>
  <si>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</si>
  <si>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</si>
  <si>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</si>
  <si>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</si>
  <si>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</si>
  <si>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</si>
  <si>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</si>
  <si>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</si>
  <si>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</si>
  <si>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</si>
  <si>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</si>
  <si>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</si>
  <si>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</si>
  <si>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</si>
  <si>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</si>
  <si>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</si>
  <si>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</si>
  <si>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</si>
  <si>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</si>
  <si>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</si>
  <si>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</si>
  <si>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</si>
  <si>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</si>
  <si>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</si>
  <si>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</si>
  <si>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</si>
  <si>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</si>
  <si>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</si>
  <si>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</si>
  <si>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</si>
  <si>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</si>
  <si>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</si>
  <si>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</si>
  <si>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</si>
  <si>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</si>
  <si>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</si>
  <si>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</si>
  <si>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</si>
  <si>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</si>
  <si>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</si>
  <si>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</si>
  <si>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</si>
  <si>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</si>
  <si>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</si>
  <si>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</si>
  <si>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</si>
  <si>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</si>
  <si>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</si>
  <si>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</si>
  <si>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</si>
  <si>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</si>
  <si>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</si>
  <si>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</si>
  <si>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</si>
  <si>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</si>
  <si>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</si>
  <si>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</si>
  <si>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</si>
  <si>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</si>
  <si>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</si>
  <si>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</si>
  <si>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</si>
  <si>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</si>
  <si>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</si>
  <si>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</si>
  <si>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</si>
  <si>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</si>
  <si>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</si>
  <si>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</si>
  <si>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</si>
  <si>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</si>
  <si>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</si>
  <si>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</si>
  <si>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</si>
  <si>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</si>
  <si>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</si>
  <si>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</si>
  <si>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</si>
  <si>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</si>
  <si>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</si>
  <si>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</si>
  <si>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</si>
  <si>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</si>
  <si>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</si>
  <si>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</si>
  <si>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</si>
  <si>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</si>
  <si>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</si>
  <si>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</si>
  <si>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</si>
  <si>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</si>
  <si>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</si>
  <si>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</si>
  <si>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</si>
  <si>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</si>
  <si>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</si>
  <si>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</si>
  <si>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</si>
  <si>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</si>
  <si>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</si>
  <si>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</si>
  <si>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</si>
  <si>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</si>
  <si>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</si>
  <si>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</si>
  <si>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</si>
  <si>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</si>
  <si>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</si>
  <si>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</si>
  <si>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</si>
  <si>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</si>
  <si>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</si>
  <si>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</si>
  <si>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</si>
  <si>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</si>
  <si>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</si>
  <si>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</si>
  <si>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</si>
  <si>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</si>
  <si>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</si>
  <si>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</si>
  <si>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</si>
  <si>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</si>
  <si>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</si>
  <si>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</si>
  <si>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</si>
  <si>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</si>
  <si>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</si>
  <si>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</si>
  <si>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</si>
  <si>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</si>
  <si>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</si>
  <si>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</si>
  <si>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</si>
  <si>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</si>
  <si>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</si>
  <si>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</si>
  <si>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</si>
  <si>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</si>
  <si>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</si>
  <si>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</si>
  <si>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</si>
  <si>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</si>
  <si>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</si>
  <si>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</si>
  <si>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</si>
  <si>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</si>
  <si>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</si>
  <si>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</si>
  <si>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</si>
  <si>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</si>
  <si>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</si>
  <si>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</si>
  <si>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</si>
  <si>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</si>
  <si>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</si>
  <si>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</si>
  <si>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</si>
  <si>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</si>
  <si>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</si>
  <si>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</si>
  <si>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</si>
  <si>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</si>
  <si>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</si>
  <si>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</si>
  <si>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</si>
  <si>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</si>
  <si>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</si>
  <si>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</si>
  <si>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</si>
  <si>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</si>
  <si>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</si>
  <si>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</si>
  <si>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</si>
  <si>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</si>
  <si>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</si>
  <si>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</si>
  <si>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</si>
  <si>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</si>
  <si>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</si>
  <si>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</si>
  <si>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</si>
  <si>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</si>
  <si>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</si>
  <si>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</si>
  <si>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</si>
  <si>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</si>
  <si>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</si>
  <si>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</si>
  <si>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</si>
  <si>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</si>
  <si>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</si>
  <si>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</si>
  <si>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</si>
  <si>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</si>
  <si>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</si>
  <si>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</si>
  <si>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</si>
  <si>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</si>
  <si>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</si>
  <si>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</si>
  <si>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</si>
  <si>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</si>
  <si>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</si>
  <si>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</si>
  <si>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</si>
  <si>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</si>
  <si>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</si>
  <si>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</si>
  <si>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</si>
  <si>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</si>
  <si>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</si>
  <si>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</si>
  <si>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</si>
  <si>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</si>
  <si>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</si>
  <si>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</si>
  <si>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</si>
  <si>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</si>
  <si>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</si>
  <si>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</si>
  <si>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</si>
  <si>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</si>
  <si>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</si>
  <si>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</si>
  <si>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</si>
  <si>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</si>
  <si>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</si>
  <si>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</si>
  <si>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</si>
  <si>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</si>
  <si>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</si>
  <si>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</si>
  <si>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</si>
  <si>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</si>
  <si>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</si>
  <si>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</si>
  <si>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</si>
  <si>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</si>
  <si>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</si>
  <si>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</si>
  <si>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</si>
  <si>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</si>
  <si>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</si>
  <si>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</si>
  <si>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</si>
  <si>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</si>
  <si>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</si>
  <si>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</si>
  <si>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</si>
  <si>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</si>
  <si>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</si>
  <si>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</si>
  <si>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</si>
  <si>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</si>
  <si>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</si>
  <si>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</si>
  <si>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</si>
  <si>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</si>
  <si>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</si>
  <si>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</si>
  <si>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</si>
  <si>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</si>
  <si>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</si>
  <si>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</si>
  <si>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</si>
  <si>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</si>
  <si>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</si>
  <si>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</si>
  <si>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</si>
  <si>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</si>
  <si>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</si>
  <si>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</si>
  <si>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</si>
  <si>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</si>
  <si>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</si>
  <si>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</si>
  <si>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</si>
  <si>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</si>
  <si>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</si>
  <si>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</si>
  <si>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</si>
  <si>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</si>
  <si>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</si>
  <si>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</si>
  <si>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</si>
  <si>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</si>
  <si>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</si>
  <si>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</si>
  <si>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</si>
  <si>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</si>
  <si>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</si>
  <si>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</si>
  <si>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</si>
  <si>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</si>
  <si>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</si>
  <si>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</si>
  <si>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</si>
  <si>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</si>
  <si>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</si>
  <si>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</si>
  <si>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</si>
  <si>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</si>
  <si>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</si>
  <si>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</si>
  <si>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</si>
  <si>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</si>
  <si>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</si>
  <si>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</si>
  <si>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</si>
  <si>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</si>
  <si>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</si>
  <si>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</si>
  <si>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</si>
  <si>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</si>
  <si>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</si>
  <si>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</si>
  <si>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</si>
  <si>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</si>
  <si>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</si>
  <si>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</si>
  <si>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</si>
  <si>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</si>
  <si>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</si>
  <si>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</si>
  <si>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</si>
  <si>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</si>
  <si>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</si>
  <si>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</si>
  <si>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</si>
  <si>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</si>
  <si>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</si>
  <si>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</si>
  <si>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</si>
  <si>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</si>
  <si>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</si>
  <si>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</si>
  <si>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</si>
  <si>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</si>
  <si>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</si>
  <si>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</si>
  <si>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</si>
  <si>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</si>
  <si>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</si>
  <si>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</si>
  <si>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</si>
  <si>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</si>
  <si>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</si>
  <si>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</si>
  <si>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</si>
  <si>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</si>
  <si>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</si>
  <si>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</si>
  <si>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</si>
  <si>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</si>
  <si>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</si>
  <si>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</si>
  <si>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</si>
  <si>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</si>
  <si>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</si>
  <si>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</si>
  <si>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</si>
  <si>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</si>
  <si>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</si>
  <si>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</si>
  <si>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</si>
  <si>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</si>
  <si>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</si>
  <si>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</si>
  <si>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</si>
  <si>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</si>
  <si>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</si>
  <si>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</si>
  <si>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</si>
  <si>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</si>
  <si>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</si>
  <si>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</si>
  <si>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</si>
  <si>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</si>
  <si>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</si>
  <si>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</si>
  <si>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</si>
  <si>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</si>
  <si>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</si>
  <si>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</si>
  <si>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</si>
  <si>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</si>
  <si>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</si>
  <si>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</si>
  <si>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</si>
  <si>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</si>
  <si>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</si>
  <si>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</si>
  <si>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</si>
  <si>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</si>
  <si>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</si>
  <si>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</si>
  <si>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</si>
  <si>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</si>
  <si>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</si>
  <si>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</si>
  <si>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</si>
  <si>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</si>
  <si>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</si>
  <si>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</si>
  <si>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</si>
  <si>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</si>
  <si>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</si>
  <si>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</si>
  <si>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</si>
  <si>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</si>
  <si>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</si>
  <si>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</si>
  <si>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</si>
  <si>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</si>
  <si>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</si>
  <si>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</si>
  <si>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</si>
  <si>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</si>
  <si>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</si>
  <si>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</si>
  <si>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</si>
  <si>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</si>
  <si>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</si>
  <si>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</si>
  <si>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</si>
  <si>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</si>
  <si>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</si>
  <si>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</si>
  <si>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</si>
  <si>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</si>
  <si>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</si>
  <si>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</si>
  <si>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</si>
  <si>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</si>
  <si>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</si>
  <si>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</si>
  <si>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</si>
  <si>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</si>
  <si>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</si>
  <si>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</si>
  <si>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</si>
  <si>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</si>
  <si>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</si>
  <si>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</si>
  <si>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</si>
  <si>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</si>
  <si>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</si>
  <si>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</si>
  <si>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</si>
  <si>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</si>
  <si>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</si>
  <si>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</si>
  <si>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</si>
  <si>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</si>
  <si>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</si>
  <si>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</si>
  <si>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</si>
  <si>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</si>
  <si>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</si>
  <si>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</si>
  <si>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</si>
  <si>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</si>
  <si>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</si>
  <si>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</si>
  <si>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</si>
  <si>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</si>
  <si>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</si>
  <si>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</si>
  <si>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</si>
  <si>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</si>
  <si>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</si>
  <si>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</si>
  <si>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</si>
  <si>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</si>
  <si>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</si>
  <si>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</si>
  <si>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</si>
  <si>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</si>
  <si>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</si>
  <si>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</si>
  <si>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</si>
  <si>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</si>
  <si>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</si>
  <si>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</si>
  <si>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</si>
  <si>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</si>
  <si>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</si>
  <si>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</si>
  <si>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</si>
  <si>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</si>
  <si>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</si>
  <si>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</si>
  <si>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</si>
  <si>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</si>
  <si>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</si>
  <si>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</si>
  <si>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</si>
  <si>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</si>
  <si>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</si>
  <si>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</si>
  <si>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</si>
  <si>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</si>
  <si>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</si>
  <si>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</si>
  <si>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</si>
  <si>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</si>
  <si>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</si>
  <si>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</si>
  <si>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</si>
  <si>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</si>
  <si>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</si>
  <si>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</si>
  <si>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</si>
  <si>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</si>
  <si>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</si>
  <si>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</si>
  <si>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</si>
  <si>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</si>
  <si>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</si>
  <si>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</si>
  <si>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</si>
  <si>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</si>
  <si>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</si>
  <si>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</si>
  <si>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</si>
  <si>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</si>
  <si>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</si>
  <si>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</si>
  <si>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</si>
  <si>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</si>
  <si>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</si>
  <si>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</si>
  <si>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</si>
  <si>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</si>
  <si>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</si>
  <si>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</si>
  <si>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</si>
  <si>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</si>
  <si>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</si>
  <si>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</si>
  <si>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</si>
  <si>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</si>
  <si>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</si>
  <si>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</si>
  <si>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</si>
  <si>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</si>
  <si>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</si>
  <si>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</si>
  <si>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</si>
  <si>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</si>
  <si>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</si>
  <si>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</si>
  <si>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</si>
  <si>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</si>
  <si>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</si>
  <si>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</si>
  <si>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</si>
  <si>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</si>
  <si>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</si>
  <si>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</si>
  <si>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</si>
  <si>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</si>
  <si>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</si>
  <si>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</si>
  <si>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</si>
  <si>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</si>
  <si>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</si>
  <si>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</si>
  <si>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</si>
  <si>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</si>
  <si>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</si>
  <si>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</si>
  <si>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</si>
  <si>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</si>
  <si>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</si>
  <si>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</si>
  <si>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</si>
  <si>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</si>
  <si>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</si>
  <si>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</si>
  <si>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</si>
  <si>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</si>
  <si>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</si>
  <si>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</si>
  <si>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</si>
  <si>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</si>
  <si>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</si>
  <si>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</si>
  <si>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</si>
  <si>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</si>
  <si>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</si>
  <si>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</si>
  <si>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</si>
  <si>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</si>
  <si>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</si>
  <si>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</si>
  <si>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</si>
  <si>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</si>
  <si>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</si>
  <si>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</si>
  <si>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</si>
  <si>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</si>
  <si>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</si>
  <si>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</si>
  <si>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</si>
  <si>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</si>
  <si>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</si>
  <si>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</si>
  <si>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</si>
  <si>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</si>
  <si>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</si>
  <si>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</si>
  <si>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</si>
  <si>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</si>
  <si>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</si>
  <si>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</si>
  <si>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</si>
  <si>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</si>
  <si>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</si>
  <si>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</si>
  <si>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</si>
  <si>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</si>
  <si>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</si>
  <si>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</si>
  <si>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</si>
  <si>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</si>
  <si>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</si>
  <si>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</si>
  <si>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</si>
  <si>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</si>
  <si>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</si>
  <si>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</si>
  <si>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</si>
  <si>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</si>
  <si>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</si>
  <si>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</si>
  <si>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</si>
  <si>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</si>
  <si>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</si>
  <si>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</si>
  <si>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</si>
  <si>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</si>
  <si>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</si>
  <si>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</si>
  <si>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</si>
  <si>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</si>
  <si>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</si>
  <si>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</si>
  <si>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</si>
  <si>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</si>
  <si>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</si>
  <si>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</si>
  <si>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</si>
  <si>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</si>
  <si>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</si>
  <si>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</si>
  <si>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</si>
  <si>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</si>
  <si>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</si>
  <si>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</si>
  <si>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</si>
  <si>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</si>
  <si>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</si>
  <si>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</si>
  <si>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</si>
  <si>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</si>
  <si>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</si>
  <si>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</si>
  <si>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</si>
  <si>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</si>
  <si>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</si>
  <si>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</si>
  <si>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</si>
  <si>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</si>
  <si>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</si>
  <si>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</si>
  <si>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</si>
  <si>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</si>
  <si>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</si>
  <si>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</si>
  <si>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</si>
  <si>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</si>
  <si>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</si>
  <si>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</si>
  <si>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</si>
  <si>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</si>
  <si>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</si>
  <si>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</si>
  <si>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</si>
  <si>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</si>
  <si>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</si>
  <si>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</si>
  <si>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</si>
  <si>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</si>
  <si>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</si>
  <si>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</si>
  <si>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</si>
  <si>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</si>
  <si>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</si>
  <si>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</si>
  <si>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</si>
  <si>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</si>
  <si>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</si>
  <si>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</si>
  <si>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</si>
  <si>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</si>
  <si>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</si>
  <si>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</si>
  <si>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</si>
  <si>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</si>
  <si>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</si>
  <si>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</si>
  <si>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</si>
  <si>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</si>
  <si>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</si>
  <si>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</si>
  <si>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</si>
  <si>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</si>
  <si>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</si>
  <si>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</si>
  <si>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</si>
  <si>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</si>
  <si>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</si>
  <si>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</si>
  <si>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</si>
  <si>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</si>
  <si>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</si>
  <si>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</si>
  <si>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</si>
  <si>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</si>
  <si>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</si>
  <si>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</si>
  <si>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</si>
  <si>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</si>
  <si>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</si>
  <si>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</si>
  <si>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</si>
  <si>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</si>
  <si>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</si>
  <si>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</si>
  <si>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</si>
  <si>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</si>
  <si>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</si>
  <si>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</si>
  <si>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</si>
  <si>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</si>
  <si>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</si>
  <si>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</si>
  <si>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</si>
  <si>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</si>
  <si>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</si>
  <si>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</si>
  <si>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</si>
  <si>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</si>
  <si>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</si>
  <si>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</si>
  <si>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</si>
  <si>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</si>
  <si>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</si>
  <si>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</si>
  <si>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</si>
  <si>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</si>
  <si>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</si>
  <si>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</si>
  <si>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</si>
  <si>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</si>
  <si>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</si>
  <si>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</si>
  <si>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</si>
  <si>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</si>
  <si>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</si>
  <si>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</si>
  <si>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</si>
  <si>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</si>
  <si>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</si>
  <si>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</si>
  <si>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</si>
  <si>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</si>
  <si>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</si>
  <si>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</si>
  <si>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</si>
  <si>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</si>
  <si>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</si>
  <si>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</si>
  <si>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</si>
  <si>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</si>
  <si>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</si>
  <si>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</si>
  <si>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</si>
  <si>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</si>
  <si>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</si>
  <si>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</si>
  <si>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</si>
  <si>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</si>
  <si>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</si>
  <si>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</si>
  <si>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</si>
  <si>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</si>
  <si>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</si>
  <si>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</si>
  <si>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</si>
  <si>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</si>
  <si>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</si>
  <si>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</si>
  <si>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</si>
  <si>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</si>
  <si>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</si>
  <si>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</si>
  <si>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</si>
  <si>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</si>
  <si>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</si>
  <si>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</si>
  <si>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</si>
  <si>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</si>
  <si>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</si>
  <si>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</si>
  <si>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</si>
  <si>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</si>
  <si>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</si>
  <si>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</si>
  <si>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</si>
  <si>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</si>
  <si>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</si>
  <si>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</si>
  <si>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</si>
  <si>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</si>
  <si>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</si>
  <si>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</si>
  <si>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</si>
  <si>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</si>
  <si>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</si>
  <si>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</si>
  <si>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</si>
  <si>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</si>
  <si>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</si>
  <si>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</si>
  <si>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</si>
  <si>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</si>
  <si>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</si>
  <si>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</si>
  <si>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</si>
  <si>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</si>
  <si>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</si>
  <si>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</si>
  <si>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</si>
  <si>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</si>
  <si>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</si>
  <si>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</si>
  <si>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</si>
  <si>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</si>
  <si>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</si>
  <si>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</si>
  <si>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</si>
  <si>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</si>
  <si>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</si>
  <si>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</si>
  <si>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</si>
  <si>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</si>
  <si>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</si>
  <si>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</si>
  <si>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</si>
  <si>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</si>
  <si>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</si>
  <si>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</si>
  <si>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</si>
  <si>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</si>
  <si>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</si>
  <si>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</si>
  <si>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</si>
  <si>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</si>
  <si>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</si>
  <si>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</si>
  <si>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</si>
  <si>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</si>
  <si>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</si>
  <si>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</si>
  <si>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</si>
  <si>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</si>
  <si>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</si>
  <si>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</si>
  <si>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</si>
  <si>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</si>
  <si>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</si>
  <si>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</si>
  <si>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</si>
  <si>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</si>
  <si>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</si>
  <si>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</si>
  <si>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</si>
  <si>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</si>
  <si>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</si>
  <si>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</si>
  <si>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</si>
  <si>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</si>
  <si>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</si>
  <si>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</si>
  <si>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</si>
  <si>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</si>
  <si>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</si>
  <si>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</si>
  <si>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</si>
  <si>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</si>
  <si>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</si>
  <si>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</si>
  <si>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</si>
  <si>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</si>
  <si>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</si>
  <si>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</si>
  <si>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</si>
  <si>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</si>
  <si>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</si>
  <si>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</si>
  <si>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</si>
  <si>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</si>
  <si>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</si>
  <si>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</si>
  <si>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</si>
  <si>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</si>
  <si>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</si>
  <si>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</si>
  <si>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</si>
  <si>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</si>
  <si>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</si>
  <si>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</si>
  <si>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</si>
  <si>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</si>
  <si>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</si>
  <si>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</si>
  <si>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</si>
  <si>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</si>
  <si>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</si>
  <si>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</si>
  <si>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</si>
  <si>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</si>
  <si>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</si>
  <si>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</si>
  <si>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</si>
  <si>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</si>
  <si>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</si>
  <si>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</si>
  <si>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</si>
  <si>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</si>
  <si>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</si>
  <si>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</si>
  <si>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</si>
  <si>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</si>
  <si>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</si>
  <si>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</si>
  <si>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</si>
  <si>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</si>
  <si>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</si>
  <si>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</si>
  <si>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</si>
  <si>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</si>
  <si>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</si>
  <si>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</si>
  <si>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</si>
  <si>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</si>
  <si>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</si>
  <si>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</si>
  <si>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</si>
  <si>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</si>
  <si>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</si>
  <si>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</si>
  <si>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</si>
  <si>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</si>
  <si>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</si>
  <si>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</si>
  <si>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</si>
  <si>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</si>
  <si>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</si>
  <si>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</si>
  <si>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</si>
  <si>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</si>
  <si>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</si>
  <si>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</si>
  <si>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</si>
  <si>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</si>
  <si>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</si>
  <si>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</si>
  <si>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</si>
  <si>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</si>
  <si>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</si>
  <si>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</si>
  <si>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</si>
  <si>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</si>
  <si>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</si>
  <si>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</si>
  <si>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</si>
  <si>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</si>
  <si>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</si>
  <si>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</si>
  <si>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</si>
  <si>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</si>
  <si>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</si>
  <si>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</si>
  <si>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</si>
  <si>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</si>
  <si>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</si>
  <si>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</si>
  <si>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</si>
  <si>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</si>
  <si>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</si>
  <si>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</si>
  <si>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</si>
  <si>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</si>
  <si>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</si>
  <si>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</si>
  <si>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</si>
  <si>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</si>
  <si>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</si>
  <si>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</si>
  <si>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</si>
  <si>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</si>
  <si>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</si>
  <si>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</si>
  <si>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</si>
  <si>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</si>
  <si>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</si>
  <si>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</si>
  <si>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</si>
  <si>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</si>
  <si>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</si>
  <si>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</si>
  <si>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</si>
  <si>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</si>
  <si>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</si>
  <si>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</si>
  <si>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</si>
  <si>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</si>
  <si>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</si>
  <si>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</si>
  <si>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</si>
  <si>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</si>
  <si>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</si>
  <si>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</si>
  <si>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</si>
  <si>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</si>
  <si>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</si>
  <si>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</si>
  <si>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</si>
  <si>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</si>
  <si>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</si>
  <si>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</si>
  <si>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</si>
  <si>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</si>
  <si>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</si>
  <si>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</si>
  <si>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</si>
  <si>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</si>
  <si>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</si>
  <si>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</si>
  <si>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</si>
  <si>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</si>
  <si>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</si>
  <si>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</si>
  <si>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</si>
  <si>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</si>
  <si>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</si>
  <si>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</si>
  <si>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</si>
  <si>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</si>
  <si>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</si>
  <si>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</si>
  <si>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</si>
  <si>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</si>
  <si>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</si>
  <si>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</si>
  <si>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</si>
  <si>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</si>
  <si>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</si>
  <si>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</si>
  <si>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</si>
  <si>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</si>
  <si>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</si>
  <si>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</si>
  <si>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</si>
  <si>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</si>
  <si>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</si>
  <si>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</si>
  <si>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</si>
  <si>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</si>
  <si>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</si>
  <si>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</si>
  <si>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</si>
  <si>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</si>
  <si>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</si>
  <si>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</si>
  <si>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</si>
  <si>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</si>
  <si>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</si>
  <si>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</si>
  <si>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</si>
  <si>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</si>
  <si>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</si>
  <si>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</si>
  <si>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</si>
  <si>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</si>
  <si>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</si>
  <si>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</si>
  <si>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</si>
  <si>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</si>
  <si>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</si>
  <si>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</si>
  <si>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</si>
  <si>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</si>
  <si>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</si>
  <si>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</si>
  <si>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</si>
  <si>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</si>
  <si>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</si>
  <si>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</si>
  <si>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</si>
  <si>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</si>
  <si>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</si>
  <si>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</si>
  <si>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</si>
  <si>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</si>
  <si>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</si>
  <si>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</si>
  <si>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</si>
  <si>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</si>
  <si>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</si>
  <si>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</si>
  <si>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</si>
  <si>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</si>
  <si>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</si>
  <si>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</si>
  <si>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</si>
  <si>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</si>
  <si>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</si>
  <si>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</si>
  <si>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</si>
  <si>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</si>
  <si>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</si>
  <si>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</si>
  <si>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</si>
  <si>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</si>
  <si>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</si>
  <si>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</si>
  <si>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</si>
  <si>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</si>
  <si>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</si>
  <si>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</si>
  <si>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</si>
  <si>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</si>
  <si>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</si>
  <si>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</si>
  <si>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</si>
  <si>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</si>
  <si>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</si>
  <si>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</si>
  <si>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</si>
  <si>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</si>
  <si>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</si>
  <si>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</si>
  <si>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</si>
  <si>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</si>
  <si>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</si>
  <si>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</si>
  <si>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</si>
  <si>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</si>
  <si>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</si>
  <si>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</si>
  <si>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</si>
  <si>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</si>
  <si>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</si>
  <si>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</si>
  <si>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</si>
  <si>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</si>
  <si>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</si>
  <si>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</si>
  <si>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</si>
  <si>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</si>
  <si>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</si>
  <si>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</si>
  <si>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</si>
  <si>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</si>
  <si>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</si>
  <si>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</si>
  <si>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</si>
  <si>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</si>
  <si>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</si>
  <si>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</si>
  <si>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</si>
  <si>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</si>
  <si>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</si>
  <si>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</si>
  <si>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</si>
  <si>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</si>
  <si>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</si>
  <si>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</si>
  <si>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</si>
  <si>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</si>
  <si>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</si>
  <si>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</si>
  <si>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</si>
  <si>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</si>
  <si>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</si>
  <si>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</si>
  <si>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</si>
  <si>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</si>
  <si>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</si>
  <si>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</si>
  <si>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</si>
  <si>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</si>
  <si>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</si>
  <si>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</si>
  <si>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</si>
  <si>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</si>
  <si>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</si>
  <si>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</si>
  <si>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</si>
  <si>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</si>
  <si>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</si>
  <si>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</si>
  <si>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</si>
  <si>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</si>
  <si>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</si>
  <si>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</si>
  <si>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</si>
  <si>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</si>
  <si>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</si>
  <si>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</si>
  <si>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</si>
  <si>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</si>
  <si>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</si>
  <si>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</si>
  <si>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</si>
  <si>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</si>
  <si>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</si>
  <si>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</si>
  <si>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</si>
  <si>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</si>
  <si>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</si>
  <si>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</si>
  <si>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</si>
  <si>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</si>
  <si>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</si>
  <si>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</si>
  <si>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</si>
  <si>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</si>
  <si>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</si>
  <si>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</si>
  <si>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</si>
  <si>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</si>
  <si>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</si>
  <si>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</si>
  <si>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</si>
  <si>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</si>
  <si>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</si>
  <si>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</si>
  <si>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</si>
  <si>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</si>
  <si>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</si>
  <si>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</si>
  <si>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</si>
  <si>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</si>
  <si>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</si>
  <si>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</si>
  <si>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</si>
  <si>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</si>
  <si>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</si>
  <si>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</si>
  <si>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</si>
  <si>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</si>
  <si>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</si>
  <si>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</si>
  <si>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</si>
  <si>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</si>
  <si>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</si>
  <si>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</si>
  <si>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</si>
  <si>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</si>
  <si>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</si>
  <si>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</si>
  <si>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</si>
  <si>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</si>
  <si>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</si>
  <si>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</si>
  <si>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</si>
  <si>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</si>
  <si>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</si>
  <si>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</si>
  <si>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</si>
  <si>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</si>
  <si>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</si>
  <si>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</si>
  <si>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</si>
  <si>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</si>
  <si>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</si>
  <si>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</si>
  <si>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</si>
  <si>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</si>
  <si>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</si>
  <si>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</si>
  <si>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</si>
  <si>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</si>
  <si>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</si>
  <si>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</si>
  <si>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</si>
  <si>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</si>
  <si>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</si>
  <si>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</si>
  <si>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</si>
  <si>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</si>
  <si>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</si>
  <si>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</si>
  <si>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</si>
  <si>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</si>
  <si>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</si>
  <si>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</si>
  <si>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</si>
  <si>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</si>
  <si>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</si>
  <si>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</si>
  <si>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</si>
  <si>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</si>
  <si>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</si>
  <si>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</si>
  <si>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</si>
  <si>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</si>
  <si>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</si>
  <si>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</si>
  <si>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</si>
  <si>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</si>
  <si>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</si>
  <si>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</si>
  <si>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</si>
  <si>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</si>
  <si>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</si>
  <si>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</si>
  <si>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</si>
  <si>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</si>
  <si>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</si>
  <si>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</si>
  <si>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</si>
  <si>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</si>
  <si>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</si>
  <si>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</si>
  <si>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</si>
  <si>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</si>
  <si>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</si>
  <si>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</si>
  <si>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</si>
  <si>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</si>
  <si>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</si>
  <si>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</si>
  <si>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</si>
  <si>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</si>
  <si>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</si>
  <si>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</si>
  <si>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</si>
  <si>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</si>
  <si>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</si>
  <si>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</si>
  <si>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</si>
  <si>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</si>
  <si>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</si>
  <si>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</si>
  <si>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</si>
  <si>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</si>
  <si>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</si>
  <si>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</si>
  <si>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</si>
  <si>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</si>
  <si>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</si>
  <si>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</si>
  <si>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</si>
  <si>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</si>
  <si>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</si>
  <si>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</si>
  <si>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</si>
  <si>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</si>
  <si>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</si>
  <si>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</si>
  <si>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</si>
  <si>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</si>
  <si>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</si>
  <si>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</si>
  <si>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</si>
  <si>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</si>
  <si>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</si>
  <si>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</si>
  <si>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</si>
  <si>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</si>
  <si>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</si>
  <si>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</si>
  <si>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</si>
  <si>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</si>
  <si>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</si>
  <si>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</si>
  <si>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</si>
  <si>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</si>
  <si>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</si>
  <si>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</si>
  <si>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</si>
  <si>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</si>
  <si>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</si>
  <si>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</si>
  <si>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</si>
  <si>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</si>
  <si>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</si>
  <si>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</si>
  <si>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</si>
  <si>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</si>
  <si>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</si>
  <si>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</si>
  <si>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</si>
  <si>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</si>
  <si>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</si>
  <si>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</si>
  <si>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</si>
  <si>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</si>
  <si>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</si>
  <si>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</si>
  <si>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</si>
  <si>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</si>
  <si>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</si>
  <si>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</si>
  <si>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</si>
  <si>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</si>
  <si>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</si>
  <si>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</si>
  <si>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</si>
  <si>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</si>
  <si>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</si>
  <si>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</si>
  <si>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</si>
  <si>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</si>
  <si>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</si>
  <si>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</si>
  <si>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</si>
  <si>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</si>
  <si>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</si>
  <si>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</si>
  <si>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</si>
  <si>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</si>
  <si>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</si>
  <si>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</si>
  <si>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</si>
  <si>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</si>
  <si>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</si>
  <si>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</si>
  <si>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</si>
  <si>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</si>
  <si>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</si>
  <si>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</si>
  <si>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</si>
  <si>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</si>
  <si>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</si>
  <si>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</si>
  <si>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</si>
  <si>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</si>
  <si>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</si>
  <si>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</si>
  <si>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</si>
  <si>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</si>
  <si>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</si>
  <si>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</si>
  <si>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</si>
  <si>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</si>
  <si>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</si>
  <si>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</si>
  <si>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</si>
  <si>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</si>
  <si>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</si>
  <si>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</si>
  <si>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</si>
  <si>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</si>
  <si>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</si>
  <si>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</si>
  <si>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</si>
  <si>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</si>
  <si>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</si>
  <si>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</si>
  <si>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</si>
  <si>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</si>
  <si>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</si>
  <si>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</si>
  <si>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</si>
  <si>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</si>
  <si>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</si>
  <si>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</si>
  <si>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</si>
  <si>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</si>
  <si>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</si>
  <si>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</si>
  <si>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</si>
  <si>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</si>
  <si>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</si>
  <si>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</si>
  <si>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</si>
  <si>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</si>
  <si>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</si>
  <si>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</si>
  <si>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</si>
  <si>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</si>
  <si>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</si>
  <si>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</si>
  <si>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</si>
  <si>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</si>
  <si>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</si>
  <si>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</si>
  <si>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</si>
  <si>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</si>
  <si>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</si>
  <si>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</si>
  <si>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</si>
  <si>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</si>
  <si>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</si>
  <si>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</si>
  <si>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</si>
  <si>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</si>
  <si>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</si>
  <si>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</si>
  <si>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</si>
  <si>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</si>
  <si>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</si>
  <si>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</si>
  <si>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</si>
  <si>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</si>
  <si>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</si>
  <si>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</si>
  <si>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</si>
  <si>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</si>
  <si>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</si>
  <si>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</si>
  <si>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</si>
  <si>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</si>
  <si>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</si>
  <si>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</si>
  <si>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</si>
  <si>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</si>
  <si>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</si>
  <si>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</si>
  <si>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</si>
  <si>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</si>
  <si>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</si>
  <si>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</si>
  <si>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</si>
  <si>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</si>
  <si>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</si>
  <si>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</si>
  <si>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</si>
  <si>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</si>
  <si>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</si>
  <si>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</si>
  <si>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</si>
  <si>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</si>
  <si>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</si>
  <si>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</si>
  <si>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</si>
  <si>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</si>
  <si>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</si>
  <si>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</si>
  <si>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</si>
  <si>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</si>
  <si>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</si>
  <si>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</si>
  <si>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</si>
  <si>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</si>
  <si>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</si>
  <si>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</si>
  <si>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</si>
  <si>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</si>
  <si>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</si>
  <si>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</si>
  <si>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</si>
  <si>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</si>
  <si>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</si>
  <si>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</si>
  <si>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</si>
  <si>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</si>
  <si>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</si>
  <si>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</si>
  <si>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</si>
  <si>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</si>
  <si>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</si>
  <si>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</si>
  <si>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</si>
  <si>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</si>
  <si>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</si>
  <si>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</si>
  <si>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</si>
  <si>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</si>
  <si>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</si>
  <si>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</si>
  <si>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</si>
  <si>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</si>
  <si>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</si>
  <si>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</si>
  <si>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</si>
  <si>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</si>
  <si>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</si>
  <si>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</si>
  <si>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</si>
  <si>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</si>
  <si>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</si>
  <si>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</si>
  <si>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</si>
  <si>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</si>
  <si>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</si>
  <si>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</si>
  <si>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</si>
  <si>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</si>
  <si>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</si>
  <si>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</si>
  <si>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</si>
  <si>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</si>
  <si>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</si>
  <si>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</si>
  <si>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</si>
  <si>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</si>
  <si>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</si>
  <si>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</si>
  <si>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</si>
  <si>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</si>
  <si>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</si>
  <si>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</si>
  <si>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</si>
  <si>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</si>
  <si>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</si>
  <si>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</si>
  <si>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</si>
  <si>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</si>
  <si>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</si>
  <si>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</si>
  <si>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</si>
  <si>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</si>
  <si>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</si>
  <si>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</si>
  <si>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</si>
  <si>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</si>
  <si>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</si>
  <si>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</si>
  <si>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</si>
  <si>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</si>
  <si>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</si>
  <si>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</si>
  <si>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</si>
  <si>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</si>
  <si>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</si>
  <si>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</si>
  <si>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</si>
  <si>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</si>
  <si>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</si>
  <si>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</si>
  <si>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</si>
  <si>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</si>
  <si>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</si>
  <si>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</si>
  <si>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</si>
  <si>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</si>
  <si>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</si>
  <si>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</si>
  <si>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</si>
  <si>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</si>
  <si>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</si>
  <si>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</si>
  <si>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</si>
  <si>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</si>
  <si>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</si>
  <si>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</si>
  <si>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</si>
  <si>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</si>
  <si>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</si>
  <si>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</si>
  <si>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</si>
  <si>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</si>
  <si>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</si>
  <si>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</si>
  <si>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</si>
  <si>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</si>
  <si>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</si>
  <si>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</si>
  <si>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</si>
  <si>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</si>
  <si>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</si>
  <si>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</si>
  <si>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</si>
  <si>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</si>
  <si>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</si>
  <si>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</si>
  <si>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</si>
  <si>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</si>
  <si>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</si>
  <si>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</si>
  <si>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</si>
  <si>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</si>
  <si>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</si>
  <si>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</si>
  <si>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</si>
  <si>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</si>
  <si>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</si>
  <si>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</si>
  <si>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</si>
  <si>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</si>
  <si>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</si>
  <si>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</si>
  <si>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</si>
  <si>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</si>
  <si>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</si>
  <si>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</si>
  <si>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</si>
  <si>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</si>
  <si>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</si>
  <si>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</si>
  <si>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</si>
  <si>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</si>
  <si>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</si>
  <si>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</si>
  <si>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</si>
  <si>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</si>
  <si>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</si>
  <si>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</si>
  <si>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</si>
  <si>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</si>
  <si>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</si>
  <si>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</si>
  <si>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</si>
  <si>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</si>
  <si>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</si>
  <si>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</si>
  <si>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</si>
  <si>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</si>
  <si>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</si>
  <si>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</si>
  <si>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</si>
  <si>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</si>
  <si>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</si>
  <si>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</si>
  <si>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</si>
  <si>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</si>
  <si>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</si>
  <si>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</si>
  <si>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</si>
  <si>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</si>
  <si>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</si>
  <si>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</si>
  <si>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</si>
  <si>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</si>
  <si>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</si>
  <si>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</si>
  <si>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</si>
  <si>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</si>
  <si>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</si>
  <si>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</si>
  <si>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</si>
  <si>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</si>
  <si>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</si>
  <si>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</si>
  <si>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</si>
  <si>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</si>
  <si>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</si>
  <si>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</si>
  <si>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</si>
  <si>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</si>
  <si>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</si>
  <si>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</si>
  <si>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</si>
  <si>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</si>
  <si>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</si>
  <si>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</si>
  <si>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</si>
  <si>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</si>
  <si>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</si>
  <si>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</si>
  <si>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</si>
  <si>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</si>
  <si>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</si>
  <si>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</si>
  <si>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</si>
  <si>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</si>
  <si>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</si>
  <si>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</si>
  <si>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</si>
  <si>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</si>
  <si>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</si>
  <si>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</si>
  <si>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</si>
  <si>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</si>
  <si>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</si>
  <si>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</si>
  <si>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</si>
  <si>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</si>
  <si>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</si>
  <si>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</si>
  <si>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</si>
  <si>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</si>
  <si>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</si>
  <si>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</si>
  <si>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</si>
  <si>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</si>
  <si>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</si>
  <si>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</si>
  <si>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</si>
  <si>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</si>
  <si>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</si>
  <si>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</si>
  <si>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</si>
  <si>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</si>
  <si>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</si>
  <si>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</si>
  <si>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</si>
  <si>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</si>
  <si>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</si>
  <si>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</si>
  <si>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</si>
  <si>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</si>
  <si>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</si>
  <si>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</si>
  <si>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</si>
  <si>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</si>
  <si>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</si>
  <si>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</si>
  <si>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</si>
  <si>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</si>
  <si>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</si>
  <si>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</si>
  <si>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</si>
  <si>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</si>
  <si>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</si>
  <si>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</si>
  <si>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</si>
  <si>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</si>
  <si>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</si>
  <si>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</si>
  <si>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</si>
  <si>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</si>
  <si>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</si>
  <si>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</si>
  <si>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</si>
  <si>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</si>
  <si>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</si>
  <si>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</si>
  <si>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</si>
  <si>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</si>
  <si>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</si>
  <si>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</si>
  <si>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</si>
  <si>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</si>
  <si>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</si>
  <si>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</si>
  <si>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</si>
  <si>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</si>
  <si>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</si>
  <si>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</si>
  <si>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</si>
  <si>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</si>
  <si>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</si>
  <si>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</si>
  <si>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</si>
  <si>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</si>
  <si>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</si>
  <si>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</si>
  <si>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</si>
  <si>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</si>
  <si>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</si>
  <si>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</si>
  <si>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</si>
  <si>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</si>
  <si>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</si>
  <si>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</si>
  <si>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</si>
  <si>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</si>
  <si>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</si>
  <si>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</si>
  <si>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</si>
  <si>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</si>
  <si>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</si>
  <si>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</si>
  <si>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</si>
  <si>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</si>
  <si>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</si>
  <si>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</si>
  <si>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</si>
  <si>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</si>
  <si>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</si>
  <si>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</si>
  <si>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</si>
  <si>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</si>
  <si>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</si>
  <si>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</si>
  <si>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</si>
  <si>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</si>
  <si>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</si>
  <si>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</si>
  <si>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</si>
  <si>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</si>
  <si>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</si>
  <si>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</si>
  <si>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</si>
  <si>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</si>
  <si>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</si>
  <si>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</si>
  <si>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</si>
  <si>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</si>
  <si>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</si>
  <si>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</si>
  <si>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</si>
  <si>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</si>
  <si>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</si>
  <si>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</si>
  <si>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</si>
  <si>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</si>
  <si>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</si>
  <si>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</si>
  <si>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</si>
  <si>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</si>
  <si>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</si>
  <si>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</si>
  <si>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</si>
  <si>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</si>
  <si>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</si>
  <si>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</si>
  <si>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</si>
  <si>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</si>
  <si>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</si>
  <si>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</si>
  <si>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</si>
  <si>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</si>
  <si>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</si>
  <si>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</si>
  <si>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</si>
  <si>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</si>
  <si>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</si>
  <si>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</si>
  <si>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</si>
  <si>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</si>
  <si>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</si>
  <si>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</si>
  <si>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</si>
  <si>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</si>
  <si>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</si>
  <si>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</si>
  <si>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</si>
  <si>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</si>
  <si>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</si>
  <si>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</si>
  <si>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</si>
  <si>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</si>
  <si>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</si>
  <si>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</si>
  <si>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</si>
  <si>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</si>
  <si>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</si>
  <si>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</si>
  <si>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</si>
  <si>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</si>
  <si>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</si>
  <si>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</si>
  <si>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</si>
  <si>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</si>
  <si>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</si>
  <si>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</si>
  <si>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</si>
  <si>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</si>
  <si>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</si>
  <si>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</si>
  <si>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</si>
  <si>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</si>
  <si>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</si>
  <si>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</si>
  <si>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</si>
  <si>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</si>
  <si>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</si>
  <si>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</si>
  <si>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</si>
  <si>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</si>
  <si>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</si>
  <si>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</si>
  <si>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</si>
  <si>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</si>
  <si>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</si>
  <si>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</si>
  <si>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</si>
  <si>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</si>
  <si>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</si>
  <si>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</si>
  <si>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</si>
  <si>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</si>
  <si>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</si>
  <si>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</si>
  <si>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</si>
  <si>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</si>
  <si>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</si>
  <si>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</si>
  <si>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</si>
  <si>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</si>
  <si>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</si>
  <si>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</si>
  <si>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</si>
  <si>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</si>
  <si>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</si>
  <si>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</si>
  <si>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</si>
  <si>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</si>
  <si>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</si>
  <si>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</si>
  <si>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</si>
  <si>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</si>
  <si>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</si>
  <si>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</si>
  <si>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</si>
  <si>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</si>
  <si>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</si>
  <si>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</si>
  <si>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</si>
  <si>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</si>
  <si>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</si>
  <si>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</si>
  <si>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</si>
  <si>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</si>
  <si>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</si>
  <si>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</si>
  <si>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</si>
  <si>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</si>
  <si>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</si>
  <si>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</si>
  <si>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</si>
  <si>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</si>
  <si>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</si>
  <si>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</si>
  <si>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</si>
  <si>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</si>
  <si>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</si>
  <si>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</si>
  <si>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</si>
  <si>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</si>
  <si>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</si>
  <si>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</si>
  <si>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</si>
  <si>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</si>
  <si>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</si>
  <si>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</si>
  <si>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</si>
  <si>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</si>
  <si>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</si>
  <si>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</si>
  <si>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</si>
  <si>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</si>
  <si>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</si>
  <si>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</si>
  <si>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</si>
  <si>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</si>
  <si>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</si>
  <si>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</si>
  <si>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</si>
  <si>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</si>
  <si>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</si>
  <si>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</si>
  <si>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</si>
  <si>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</si>
  <si>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</si>
  <si>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</si>
  <si>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</si>
  <si>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</si>
  <si>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</si>
  <si>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</si>
  <si>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</si>
  <si>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</si>
  <si>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</si>
  <si>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</si>
  <si>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</si>
  <si>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</si>
  <si>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</si>
  <si>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</si>
  <si>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</si>
  <si>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</si>
  <si>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</si>
  <si>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</si>
  <si>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</si>
  <si>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</si>
  <si>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</si>
  <si>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</si>
  <si>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</si>
  <si>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</si>
  <si>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</si>
  <si>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</si>
  <si>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</si>
  <si>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</si>
  <si>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</si>
  <si>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</si>
  <si>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</si>
  <si>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</si>
  <si>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</si>
  <si>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</si>
  <si>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</si>
  <si>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</si>
  <si>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</si>
  <si>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</si>
  <si>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</si>
  <si>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</si>
  <si>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</si>
  <si>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</si>
  <si>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</si>
  <si>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</si>
  <si>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</si>
  <si>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</si>
  <si>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</si>
  <si>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</si>
  <si>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</si>
  <si>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</si>
  <si>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</si>
  <si>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</si>
  <si>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</si>
  <si>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</si>
  <si>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</si>
  <si>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</si>
  <si>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</si>
  <si>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</si>
  <si>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</si>
  <si>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</si>
  <si>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</si>
  <si>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</si>
  <si>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</si>
  <si>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</si>
  <si>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</si>
  <si>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</si>
  <si>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</si>
  <si>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</si>
  <si>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</si>
  <si>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</si>
  <si>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</si>
  <si>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</si>
  <si>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</si>
  <si>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</si>
  <si>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</si>
  <si>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</si>
  <si>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</si>
  <si>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</si>
  <si>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</si>
  <si>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</si>
  <si>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</si>
  <si>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</si>
  <si>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</si>
  <si>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</si>
  <si>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</si>
  <si>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</si>
  <si>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</si>
  <si>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</si>
  <si>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</si>
  <si>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</si>
  <si>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</si>
  <si>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</si>
  <si>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</si>
  <si>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</si>
  <si>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</si>
  <si>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</si>
  <si>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</si>
  <si>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</si>
  <si>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</si>
  <si>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</si>
  <si>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</si>
  <si>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</si>
  <si>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</si>
  <si>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</si>
  <si>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</si>
  <si>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</si>
  <si>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</si>
  <si>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</si>
  <si>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</si>
  <si>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</si>
  <si>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</si>
  <si>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</si>
  <si>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</si>
  <si>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</si>
  <si>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</si>
  <si>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</si>
  <si>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</si>
  <si>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</si>
  <si>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</si>
  <si>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</si>
  <si>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</si>
  <si>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</si>
  <si>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</si>
  <si>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</si>
  <si>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</si>
  <si>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</si>
  <si>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</si>
  <si>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</si>
  <si>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</si>
  <si>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</si>
  <si>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</si>
  <si>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</si>
  <si>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</si>
  <si>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</si>
  <si>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</si>
  <si>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</si>
  <si>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</si>
  <si>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</si>
  <si>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</si>
  <si>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</si>
  <si>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</si>
  <si>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</si>
  <si>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</si>
  <si>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</si>
  <si>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</si>
  <si>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</si>
  <si>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</si>
  <si>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</si>
  <si>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</si>
  <si>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</si>
  <si>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</si>
  <si>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</si>
  <si>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</si>
  <si>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</si>
  <si>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</si>
  <si>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</si>
  <si>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</si>
  <si>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</si>
  <si>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</si>
  <si>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</si>
  <si>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</si>
  <si>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</si>
  <si>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</si>
  <si>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</si>
  <si>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</si>
  <si>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</si>
  <si>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</si>
  <si>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</si>
  <si>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</si>
  <si>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</si>
  <si>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</si>
  <si>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</si>
  <si>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</si>
  <si>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</si>
  <si>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</si>
  <si>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</si>
  <si>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</si>
  <si>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</si>
  <si>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</si>
  <si>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</si>
  <si>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</si>
  <si>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</si>
  <si>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</si>
  <si>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</si>
  <si>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</si>
  <si>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</si>
  <si>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</si>
  <si>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</si>
  <si>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</si>
  <si>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</si>
  <si>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</si>
  <si>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</si>
  <si>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</si>
  <si>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</si>
  <si>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</si>
  <si>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</si>
  <si>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</si>
  <si>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</si>
  <si>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</si>
  <si>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</si>
  <si>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</si>
  <si>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</si>
  <si>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</si>
  <si>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</si>
  <si>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</si>
  <si>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</si>
  <si>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</si>
  <si>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</si>
  <si>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</si>
  <si>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</si>
  <si>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</si>
  <si>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</si>
  <si>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</si>
  <si>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</si>
  <si>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</si>
  <si>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</si>
  <si>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</si>
  <si>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</si>
  <si>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</si>
  <si>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</si>
  <si>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</si>
  <si>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</si>
  <si>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</si>
  <si>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</si>
  <si>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</si>
  <si>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</si>
  <si>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</si>
  <si>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</si>
  <si>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</si>
  <si>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</si>
  <si>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</si>
  <si>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</si>
  <si>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</si>
  <si>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</si>
  <si>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</si>
  <si>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</si>
  <si>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</si>
  <si>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</si>
  <si>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</si>
  <si>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</si>
  <si>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</si>
  <si>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</si>
  <si>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</si>
  <si>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</si>
  <si>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</si>
  <si>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</si>
  <si>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</si>
  <si>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</si>
  <si>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</si>
  <si>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</si>
  <si>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</si>
  <si>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</si>
  <si>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</si>
  <si>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</si>
  <si>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</si>
  <si>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</si>
  <si>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</si>
  <si>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</si>
  <si>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</si>
  <si>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</si>
  <si>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</si>
  <si>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</si>
  <si>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</si>
  <si>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</si>
  <si>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</si>
  <si>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</si>
  <si>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</si>
  <si>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</si>
  <si>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</si>
  <si>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</si>
  <si>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</si>
  <si>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</si>
  <si>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</si>
  <si>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</si>
  <si>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</si>
  <si>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</si>
  <si>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</si>
  <si>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</si>
  <si>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</si>
  <si>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</si>
  <si>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</si>
  <si>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</si>
  <si>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</si>
  <si>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</si>
  <si>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</si>
  <si>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</si>
  <si>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</si>
  <si>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</si>
  <si>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</si>
  <si>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</si>
  <si>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</si>
  <si>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</si>
  <si>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</si>
  <si>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</si>
  <si>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</si>
  <si>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</si>
  <si>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</si>
  <si>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</si>
  <si>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</si>
  <si>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</si>
  <si>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</si>
  <si>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</si>
  <si>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</si>
  <si>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</si>
  <si>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</si>
  <si>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</si>
  <si>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</si>
  <si>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</si>
  <si>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</si>
  <si>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</si>
  <si>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</si>
  <si>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</si>
  <si>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</si>
  <si>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</si>
  <si>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</si>
  <si>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</si>
  <si>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</si>
  <si>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</si>
  <si>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</si>
  <si>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</si>
  <si>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</si>
  <si>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</si>
  <si>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</si>
  <si>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</si>
  <si>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</si>
  <si>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</si>
  <si>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</si>
  <si>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</si>
  <si>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</si>
  <si>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</si>
  <si>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</si>
  <si>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</si>
  <si>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</si>
  <si>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</si>
  <si>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</si>
  <si>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</si>
  <si>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</si>
  <si>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</si>
  <si>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</si>
  <si>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</si>
  <si>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</si>
  <si>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</si>
  <si>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</si>
  <si>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</si>
  <si>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</si>
  <si>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</si>
  <si>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</si>
  <si>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</si>
  <si>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</si>
  <si>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</si>
  <si>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</si>
  <si>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</si>
  <si>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</si>
  <si>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</si>
  <si>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</si>
  <si>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</si>
  <si>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</si>
  <si>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</si>
  <si>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</si>
  <si>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</si>
  <si>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</si>
  <si>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</si>
  <si>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</si>
  <si>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</si>
  <si>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</si>
  <si>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</si>
  <si>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</si>
  <si>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</si>
  <si>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</si>
  <si>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</si>
  <si>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</si>
  <si>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</si>
  <si>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</si>
  <si>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</si>
  <si>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</si>
  <si>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</si>
  <si>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</si>
  <si>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</si>
  <si>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</si>
  <si>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</si>
  <si>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</si>
  <si>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</si>
  <si>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</si>
  <si>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</si>
  <si>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</si>
  <si>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</si>
  <si>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</si>
  <si>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</si>
  <si>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</si>
  <si>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</si>
  <si>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</si>
  <si>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</si>
  <si>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</si>
  <si>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</si>
  <si>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</si>
  <si>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</si>
  <si>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</si>
  <si>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</si>
  <si>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</si>
  <si>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</si>
  <si>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</si>
  <si>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</si>
  <si>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</si>
  <si>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</si>
  <si>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</si>
  <si>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</si>
  <si>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</si>
  <si>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</si>
  <si>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</si>
  <si>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</si>
  <si>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</si>
  <si>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</si>
  <si>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</si>
  <si>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</si>
  <si>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</si>
  <si>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</si>
  <si>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</si>
  <si>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</si>
  <si>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</si>
  <si>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</si>
  <si>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</si>
  <si>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</si>
  <si>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</si>
  <si>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</si>
  <si>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</si>
  <si>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</si>
  <si>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</si>
  <si>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</si>
  <si>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</si>
  <si>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</si>
  <si>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</si>
  <si>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</si>
  <si>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</si>
  <si>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</si>
  <si>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</si>
  <si>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</si>
  <si>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</si>
  <si>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</si>
  <si>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</si>
  <si>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</si>
  <si>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</si>
  <si>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</si>
  <si>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</si>
  <si>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</si>
  <si>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</si>
  <si>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</si>
  <si>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</si>
  <si>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</si>
  <si>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</si>
  <si>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</si>
  <si>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</si>
  <si>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</si>
  <si>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</si>
  <si>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</si>
  <si>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</si>
  <si>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</si>
  <si>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</si>
  <si>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</si>
  <si>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</si>
  <si>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</si>
  <si>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</si>
  <si>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</si>
  <si>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</si>
  <si>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</si>
  <si>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</si>
  <si>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</si>
  <si>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</si>
  <si>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</si>
  <si>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</si>
  <si>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</si>
  <si>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</si>
  <si>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</si>
  <si>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</si>
  <si>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</si>
  <si>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</si>
  <si>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</si>
  <si>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</si>
  <si>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</si>
  <si>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</si>
  <si>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</si>
  <si>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</si>
  <si>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</si>
  <si>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</si>
  <si>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</si>
  <si>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</si>
  <si>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</si>
  <si>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</si>
  <si>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</si>
  <si>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</si>
  <si>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</si>
  <si>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</si>
  <si>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</si>
  <si>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</si>
  <si>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</si>
  <si>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</si>
  <si>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</si>
  <si>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</si>
  <si>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</si>
  <si>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</si>
  <si>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</si>
  <si>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</si>
  <si>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</si>
  <si>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</si>
  <si>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</si>
  <si>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</si>
  <si>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</si>
  <si>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</si>
  <si>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</si>
  <si>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</si>
  <si>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</si>
  <si>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</si>
  <si>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</si>
  <si>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</si>
  <si>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</si>
  <si>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</si>
  <si>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</si>
  <si>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</si>
  <si>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</si>
  <si>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</si>
  <si>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</si>
  <si>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</si>
  <si>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</si>
  <si>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</si>
  <si>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</si>
  <si>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</si>
  <si>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</si>
  <si>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</si>
  <si>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</si>
  <si>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</si>
  <si>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</si>
  <si>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</si>
  <si>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</si>
  <si>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</si>
  <si>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</si>
  <si>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</si>
  <si>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</si>
  <si>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</si>
  <si>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</si>
  <si>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</si>
  <si>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</si>
  <si>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</si>
  <si>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</si>
  <si>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</si>
  <si>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</si>
  <si>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</si>
  <si>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</si>
  <si>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</si>
  <si>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</si>
  <si>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</si>
  <si>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</si>
  <si>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</si>
  <si>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</si>
  <si>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</si>
  <si>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</si>
  <si>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</si>
  <si>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</si>
  <si>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</si>
  <si>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</si>
  <si>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</si>
  <si>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</si>
  <si>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</si>
  <si>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</si>
  <si>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</si>
  <si>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</si>
  <si>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</si>
  <si>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</si>
  <si>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</si>
  <si>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</si>
  <si>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</si>
  <si>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</si>
  <si>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</si>
  <si>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</si>
  <si>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</si>
  <si>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</si>
  <si>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</si>
  <si>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</si>
  <si>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</si>
  <si>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</si>
  <si>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</si>
  <si>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</si>
  <si>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</si>
  <si>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</si>
  <si>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</si>
  <si>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</si>
  <si>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</si>
  <si>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</si>
  <si>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</si>
  <si>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</si>
  <si>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</si>
  <si>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</si>
  <si>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</si>
  <si>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</si>
  <si>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</si>
  <si>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</si>
  <si>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</si>
  <si>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</si>
  <si>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</si>
  <si>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</si>
  <si>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</si>
  <si>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</si>
  <si>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</si>
  <si>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</si>
  <si>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</si>
  <si>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</si>
  <si>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</si>
  <si>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</si>
  <si>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</si>
  <si>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</si>
  <si>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</si>
  <si>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</si>
  <si>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</si>
  <si>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</si>
  <si>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</si>
  <si>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</si>
  <si>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</si>
  <si>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</si>
  <si>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</si>
  <si>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</si>
  <si>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</si>
  <si>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</si>
  <si>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</si>
  <si>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</si>
  <si>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</si>
  <si>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</si>
  <si>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</si>
  <si>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</si>
  <si>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</si>
  <si>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</si>
  <si>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</si>
  <si>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</si>
  <si>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</si>
  <si>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</si>
  <si>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</si>
  <si>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</si>
  <si>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</si>
  <si>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</si>
  <si>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</si>
  <si>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</si>
  <si>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</si>
  <si>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</si>
  <si>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</si>
  <si>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</si>
  <si>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</si>
  <si>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</si>
  <si>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</si>
  <si>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</si>
  <si>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</si>
  <si>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</si>
  <si>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</si>
  <si>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</si>
  <si>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</si>
  <si>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</si>
  <si>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</si>
  <si>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</si>
  <si>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</si>
  <si>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</si>
  <si>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</si>
  <si>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</si>
  <si>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</si>
  <si>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</si>
  <si>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</si>
  <si>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</si>
  <si>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</si>
  <si>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</si>
  <si>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</si>
  <si>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</si>
  <si>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</si>
  <si>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</si>
  <si>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</si>
  <si>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</si>
  <si>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</si>
  <si>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</si>
  <si>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</si>
  <si>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</si>
  <si>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</si>
  <si>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</si>
  <si>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</si>
  <si>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</si>
  <si>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</si>
  <si>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</si>
  <si>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</si>
  <si>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</si>
  <si>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</si>
  <si>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</si>
  <si>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</si>
  <si>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</si>
  <si>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</si>
  <si>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</si>
  <si>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</si>
  <si>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</si>
  <si>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</si>
  <si>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</si>
  <si>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</si>
  <si>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</si>
  <si>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</si>
  <si>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</si>
  <si>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</si>
  <si>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</si>
  <si>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</si>
  <si>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</si>
  <si>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</si>
  <si>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</si>
  <si>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</si>
  <si>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</si>
  <si>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</si>
  <si>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</si>
  <si>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</si>
  <si>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</si>
  <si>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</si>
  <si>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</si>
  <si>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</si>
  <si>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</si>
  <si>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</si>
  <si>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</si>
  <si>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</si>
  <si>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</si>
  <si>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</si>
  <si>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</si>
  <si>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</si>
  <si>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</si>
  <si>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</si>
  <si>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</si>
  <si>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</si>
  <si>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</si>
  <si>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</si>
  <si>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</si>
  <si>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</si>
  <si>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</si>
  <si>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</si>
  <si>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</si>
  <si>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</si>
  <si>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</si>
  <si>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</si>
  <si>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</si>
  <si>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</si>
  <si>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</si>
  <si>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</si>
  <si>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</si>
  <si>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</si>
  <si>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</si>
  <si>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</si>
  <si>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</si>
  <si>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</si>
  <si>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</si>
  <si>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</si>
  <si>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</si>
  <si>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</si>
  <si>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</si>
  <si>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</si>
  <si>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</si>
  <si>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</si>
  <si>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</si>
  <si>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</si>
  <si>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</si>
  <si>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</si>
  <si>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</si>
  <si>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</si>
  <si>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</si>
  <si>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</si>
  <si>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</si>
  <si>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</si>
  <si>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</si>
  <si>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</si>
  <si>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</si>
  <si>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</si>
  <si>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</si>
  <si>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</si>
  <si>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</si>
  <si>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</si>
  <si>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</si>
  <si>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</si>
  <si>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</si>
  <si>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</si>
  <si>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</si>
  <si>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</si>
  <si>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</si>
  <si>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</si>
  <si>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</si>
  <si>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</si>
  <si>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</si>
  <si>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</si>
  <si>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</si>
  <si>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</si>
  <si>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</si>
  <si>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</si>
  <si>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</si>
  <si>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</si>
  <si>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</si>
  <si>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</si>
  <si>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</si>
  <si>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</si>
  <si>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</si>
  <si>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</si>
  <si>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</si>
  <si>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</si>
  <si>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</si>
  <si>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</si>
  <si>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</si>
  <si>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</si>
  <si>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</si>
  <si>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</si>
  <si>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</si>
  <si>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</si>
  <si>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</si>
  <si>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</si>
  <si>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</si>
  <si>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</si>
  <si>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</si>
  <si>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</si>
  <si>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</si>
  <si>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</si>
  <si>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</si>
  <si>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</si>
  <si>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</si>
  <si>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</si>
  <si>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</si>
  <si>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</si>
  <si>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</si>
  <si>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</si>
  <si>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</si>
  <si>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</si>
  <si>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</si>
  <si>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</si>
  <si>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</si>
  <si>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</si>
  <si>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</si>
  <si>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</si>
  <si>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</si>
  <si>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</si>
  <si>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</si>
  <si>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</si>
  <si>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</si>
  <si>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</si>
  <si>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</si>
  <si>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</si>
  <si>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</si>
  <si>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</si>
  <si>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</si>
  <si>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</si>
  <si>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</si>
  <si>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</si>
  <si>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</si>
  <si>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</si>
  <si>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</si>
  <si>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</si>
  <si>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</si>
  <si>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</si>
  <si>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</si>
  <si>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</si>
  <si>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</si>
  <si>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</si>
  <si>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</si>
  <si>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</si>
  <si>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</si>
  <si>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</si>
  <si>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</si>
  <si>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</si>
  <si>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</si>
  <si>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</si>
  <si>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</si>
  <si>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</si>
  <si>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</si>
  <si>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</si>
  <si>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</si>
  <si>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</si>
  <si>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</si>
  <si>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</si>
  <si>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</si>
  <si>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</si>
  <si>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</si>
  <si>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</si>
  <si>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</si>
  <si>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</si>
  <si>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</si>
  <si>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</si>
  <si>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</si>
  <si>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</si>
  <si>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</si>
  <si>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</si>
  <si>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</si>
  <si>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</si>
  <si>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</si>
  <si>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</si>
  <si>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</si>
  <si>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</si>
  <si>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</si>
  <si>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</si>
  <si>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</si>
  <si>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</si>
  <si>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</si>
  <si>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</si>
  <si>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</si>
  <si>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</si>
  <si>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</si>
  <si>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</si>
  <si>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</si>
  <si>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</si>
  <si>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</si>
  <si>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</si>
  <si>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</si>
  <si>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</si>
  <si>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</si>
  <si>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</si>
  <si>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</si>
  <si>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</si>
  <si>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</si>
  <si>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</si>
  <si>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</si>
  <si>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</si>
  <si>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</si>
  <si>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</si>
  <si>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</si>
  <si>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</si>
  <si>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</si>
  <si>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</si>
  <si>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</si>
  <si>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</si>
  <si>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</si>
  <si>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</si>
  <si>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</si>
  <si>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</si>
  <si>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</si>
  <si>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</si>
  <si>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</si>
  <si>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</si>
  <si>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</si>
  <si>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</si>
  <si>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</si>
  <si>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</si>
  <si>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</si>
  <si>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</si>
  <si>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</si>
  <si>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</si>
  <si>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</si>
  <si>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</si>
  <si>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</si>
  <si>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</si>
  <si>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</si>
  <si>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</si>
  <si>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</si>
  <si>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</si>
  <si>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</si>
  <si>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</si>
  <si>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</si>
  <si>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</si>
  <si>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</si>
  <si>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</si>
  <si>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</si>
  <si>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</si>
  <si>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</si>
  <si>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</si>
  <si>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</si>
  <si>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</si>
  <si>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</si>
  <si>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</si>
  <si>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</si>
  <si>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</si>
  <si>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</si>
  <si>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</si>
  <si>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</si>
  <si>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</si>
  <si>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</si>
  <si>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</si>
  <si>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</si>
  <si>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</si>
  <si>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</si>
  <si>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</si>
  <si>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</si>
  <si>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</si>
  <si>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</si>
  <si>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</si>
  <si>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</si>
  <si>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</si>
  <si>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</si>
  <si>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</si>
  <si>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</si>
  <si>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</si>
  <si>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</si>
  <si>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</si>
  <si>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</si>
  <si>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</si>
  <si>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</si>
  <si>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</si>
  <si>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</si>
  <si>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</si>
  <si>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</si>
  <si>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</si>
  <si>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</si>
  <si>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</si>
  <si>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</si>
  <si>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</si>
  <si>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</si>
  <si>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</si>
  <si>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</si>
  <si>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</si>
  <si>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</si>
  <si>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</si>
  <si>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</si>
  <si>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</si>
  <si>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</si>
  <si>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</si>
  <si>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</si>
  <si>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</si>
  <si>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</si>
  <si>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</si>
  <si>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</si>
  <si>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</si>
  <si>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</si>
  <si>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</si>
  <si>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</si>
  <si>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</si>
  <si>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</si>
  <si>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</si>
  <si>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</si>
  <si>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</si>
  <si>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</si>
  <si>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</si>
  <si>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</si>
  <si>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</si>
  <si>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</si>
  <si>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</si>
  <si>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</si>
  <si>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</si>
  <si>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</si>
  <si>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</si>
  <si>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</si>
  <si>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</si>
  <si>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</si>
  <si>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</si>
  <si>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</si>
  <si>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</si>
  <si>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</si>
  <si>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</si>
  <si>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</si>
  <si>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</si>
  <si>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</si>
  <si>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</si>
  <si>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</si>
  <si>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</si>
  <si>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</si>
  <si>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</si>
  <si>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</si>
  <si>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</si>
  <si>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</si>
  <si>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</si>
  <si>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</si>
  <si>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</si>
  <si>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</si>
  <si>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</si>
  <si>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</si>
  <si>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</si>
  <si>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</si>
  <si>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</si>
  <si>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</si>
  <si>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</si>
  <si>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</si>
  <si>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</si>
  <si>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</si>
  <si>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</si>
  <si>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</si>
  <si>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</si>
  <si>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</si>
  <si>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</si>
  <si>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</si>
  <si>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</si>
  <si>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</si>
  <si>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</si>
  <si>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</si>
  <si>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</si>
  <si>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</si>
  <si>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</si>
  <si>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</si>
  <si>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</si>
  <si>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</si>
  <si>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</si>
  <si>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</si>
  <si>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</si>
  <si>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</si>
  <si>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</si>
  <si>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</si>
  <si>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</si>
  <si>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</si>
  <si>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</si>
  <si>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</si>
  <si>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</si>
  <si>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</si>
  <si>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</si>
  <si>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</si>
  <si>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</si>
  <si>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</si>
  <si>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</si>
  <si>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</si>
  <si>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</si>
  <si>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</si>
  <si>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</si>
  <si>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</si>
  <si>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</si>
  <si>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</si>
  <si>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</si>
  <si>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</si>
  <si>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</si>
  <si>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</si>
  <si>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</si>
  <si>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</si>
  <si>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</si>
  <si>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</si>
  <si>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</si>
  <si>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</si>
  <si>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</si>
  <si>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</si>
  <si>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</si>
  <si>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</si>
  <si>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</si>
  <si>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</si>
  <si>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</si>
  <si>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</si>
  <si>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</si>
  <si>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</si>
  <si>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</si>
  <si>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</si>
  <si>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</si>
  <si>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</si>
  <si>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</si>
  <si>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</si>
  <si>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</si>
  <si>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</si>
  <si>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</si>
  <si>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</si>
  <si>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</si>
  <si>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</si>
  <si>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</si>
  <si>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</si>
  <si>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</si>
  <si>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</si>
  <si>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</si>
  <si>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</si>
  <si>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</si>
  <si>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</si>
  <si>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</si>
  <si>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</si>
  <si>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</si>
  <si>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</si>
  <si>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</si>
  <si>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</si>
  <si>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</si>
  <si>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</si>
  <si>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</si>
  <si>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</si>
  <si>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</si>
  <si>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</si>
  <si>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</si>
  <si>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</si>
  <si>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</si>
  <si>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</si>
  <si>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</si>
  <si>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</si>
  <si>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</si>
  <si>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</si>
  <si>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</si>
  <si>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</si>
  <si>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</si>
  <si>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</si>
  <si>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</si>
  <si>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</si>
  <si>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</si>
  <si>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</si>
  <si>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</si>
  <si>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</si>
  <si>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</si>
  <si>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</si>
  <si>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</si>
  <si>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</si>
  <si>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</si>
  <si>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</si>
  <si>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</si>
  <si>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</si>
  <si>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</si>
  <si>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</si>
  <si>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</si>
  <si>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</si>
  <si>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</si>
  <si>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</si>
  <si>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</si>
  <si>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</si>
  <si>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</si>
  <si>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</si>
  <si>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</si>
  <si>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</si>
  <si>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</si>
  <si>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</si>
  <si>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</si>
  <si>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</si>
  <si>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</si>
  <si>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</si>
  <si>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</si>
  <si>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</si>
  <si>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</si>
  <si>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</si>
  <si>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</si>
  <si>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</si>
  <si>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</si>
  <si>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</si>
  <si>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</si>
  <si>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</si>
  <si>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</si>
  <si>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</si>
  <si>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</si>
  <si>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</si>
  <si>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</si>
  <si>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</si>
  <si>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</si>
  <si>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</si>
  <si>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</si>
  <si>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</si>
  <si>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</si>
  <si>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</si>
  <si>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</si>
  <si>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</si>
  <si>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</si>
  <si>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</si>
  <si>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</si>
  <si>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</si>
  <si>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</si>
  <si>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</si>
  <si>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</si>
  <si>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</si>
  <si>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</si>
  <si>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</si>
  <si>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</si>
  <si>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</si>
  <si>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</si>
  <si>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</si>
  <si>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</si>
  <si>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</si>
  <si>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</si>
  <si>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</si>
  <si>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</si>
  <si>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</si>
  <si>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</si>
  <si>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</si>
  <si>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</si>
  <si>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</si>
  <si>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</si>
  <si>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</si>
  <si>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</si>
  <si>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</si>
  <si>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</si>
  <si>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</si>
  <si>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</si>
  <si>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</si>
  <si>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</si>
  <si>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</si>
  <si>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</si>
  <si>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</si>
  <si>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</si>
  <si>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</si>
  <si>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</si>
  <si>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</si>
  <si>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</si>
  <si>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</si>
  <si>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</si>
  <si>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</si>
  <si>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</si>
  <si>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</si>
  <si>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</si>
  <si>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</si>
  <si>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</si>
  <si>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</si>
  <si>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</si>
  <si>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</si>
  <si>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</si>
  <si>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</si>
  <si>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</si>
  <si>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</si>
  <si>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</si>
  <si>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</si>
  <si>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</si>
  <si>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</si>
  <si>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</si>
  <si>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</si>
  <si>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</si>
  <si>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</si>
  <si>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</si>
  <si>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</si>
  <si>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</si>
  <si>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</si>
  <si>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</si>
  <si>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</si>
  <si>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</si>
  <si>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</si>
  <si>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</si>
  <si>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</si>
  <si>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</si>
  <si>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</si>
  <si>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</si>
  <si>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</si>
  <si>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</si>
  <si>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</si>
  <si>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</si>
  <si>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</si>
  <si>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</si>
  <si>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</si>
  <si>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</si>
  <si>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</si>
  <si>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</si>
  <si>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</si>
  <si>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</si>
  <si>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</si>
  <si>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</si>
  <si>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</si>
  <si>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</si>
  <si>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</si>
  <si>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</si>
  <si>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</si>
  <si>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</si>
  <si>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</si>
  <si>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</si>
  <si>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</si>
  <si>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</si>
  <si>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</si>
  <si>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</si>
  <si>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</si>
  <si>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</si>
  <si>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</si>
  <si>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</si>
  <si>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</si>
  <si>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</si>
  <si>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</si>
  <si>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</si>
  <si>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</si>
  <si>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</si>
  <si>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</si>
  <si>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</si>
  <si>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</si>
  <si>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</si>
  <si>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</si>
  <si>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</si>
  <si>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</si>
  <si>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</si>
  <si>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</si>
  <si>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</si>
  <si>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</si>
  <si>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</si>
  <si>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</si>
  <si>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</si>
  <si>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</si>
  <si>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</si>
  <si>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</si>
  <si>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</si>
  <si>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</si>
  <si>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</si>
  <si>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</si>
  <si>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</si>
  <si>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</si>
  <si>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</si>
  <si>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</si>
  <si>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</si>
  <si>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</si>
  <si>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</si>
  <si>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</si>
  <si>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</si>
  <si>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</si>
  <si>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</si>
  <si>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</si>
  <si>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</si>
  <si>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</si>
  <si>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</si>
  <si>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</si>
  <si>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</si>
  <si>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</si>
  <si>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</si>
  <si>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</si>
  <si>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</si>
  <si>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</si>
  <si>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</si>
  <si>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</si>
  <si>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</si>
  <si>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</si>
  <si>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</si>
  <si>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</si>
  <si>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</si>
  <si>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</si>
  <si>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</si>
  <si>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</si>
  <si>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</si>
  <si>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</si>
  <si>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</si>
  <si>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</si>
  <si>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</si>
  <si>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</si>
  <si>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</si>
  <si>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</si>
  <si>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</si>
  <si>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</si>
  <si>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</si>
  <si>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</si>
  <si>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</si>
  <si>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</si>
  <si>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</si>
  <si>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</si>
  <si>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</si>
  <si>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</si>
  <si>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</si>
  <si>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</si>
  <si>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</si>
  <si>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</si>
  <si>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</si>
  <si>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</si>
  <si>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</si>
  <si>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</si>
  <si>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</si>
  <si>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</si>
  <si>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</si>
  <si>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</si>
  <si>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</si>
  <si>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</si>
  <si>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</si>
  <si>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</si>
  <si>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</si>
  <si>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</si>
  <si>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</si>
  <si>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</si>
  <si>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</si>
  <si>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</si>
  <si>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</si>
  <si>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</si>
  <si>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</si>
  <si>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</si>
  <si>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</si>
  <si>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</si>
  <si>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</si>
  <si>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</si>
  <si>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</si>
  <si>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</si>
  <si>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</si>
  <si>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</si>
  <si>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</si>
  <si>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</si>
  <si>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</si>
  <si>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</si>
  <si>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</si>
  <si>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</si>
  <si>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</si>
  <si>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</si>
  <si>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</si>
  <si>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</si>
  <si>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</si>
  <si>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</si>
  <si>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</si>
  <si>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</si>
  <si>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</si>
  <si>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</si>
  <si>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</si>
  <si>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</si>
  <si>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</si>
  <si>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</si>
  <si>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</si>
  <si>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</si>
  <si>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</si>
  <si>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</si>
  <si>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</si>
  <si>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</si>
  <si>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</si>
  <si>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</si>
  <si>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</si>
  <si>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</si>
  <si>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</si>
  <si>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</si>
  <si>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</si>
  <si>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</si>
  <si>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</si>
  <si>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</si>
  <si>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</si>
  <si>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</si>
  <si>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</si>
  <si>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</si>
  <si>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</si>
  <si>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</si>
  <si>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</si>
  <si>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</si>
  <si>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</si>
  <si>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</si>
  <si>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</si>
  <si>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</si>
  <si>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</si>
  <si>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</si>
  <si>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</si>
  <si>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</si>
  <si>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</si>
  <si>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</si>
  <si>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</si>
  <si>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</si>
  <si>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</si>
  <si>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</si>
  <si>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</si>
  <si>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</si>
  <si>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</si>
  <si>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</si>
  <si>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</si>
  <si>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</si>
  <si>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</si>
  <si>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</si>
  <si>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</si>
  <si>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</si>
  <si>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</si>
  <si>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</si>
  <si>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</si>
  <si>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</si>
  <si>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</si>
  <si>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</si>
  <si>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</si>
  <si>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</si>
  <si>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</si>
  <si>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</si>
  <si>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</si>
  <si>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</si>
  <si>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</si>
  <si>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</si>
  <si>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</si>
  <si>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</si>
  <si>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</si>
  <si>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</si>
  <si>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</si>
  <si>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</si>
  <si>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</si>
  <si>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</si>
  <si>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</si>
  <si>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</si>
  <si>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</si>
  <si>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</si>
  <si>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</si>
  <si>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</si>
  <si>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</si>
  <si>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</si>
  <si>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</si>
  <si>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</si>
  <si>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</si>
  <si>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</si>
  <si>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</si>
  <si>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</si>
  <si>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</si>
  <si>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</si>
  <si>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</si>
  <si>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</si>
  <si>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</si>
  <si>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</si>
  <si>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</si>
  <si>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</si>
  <si>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</si>
  <si>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</si>
  <si>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</si>
  <si>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</si>
  <si>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</si>
  <si>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</si>
  <si>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</si>
  <si>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</si>
  <si>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</si>
  <si>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</si>
  <si>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</si>
  <si>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</si>
  <si>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</si>
  <si>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</si>
  <si>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</si>
  <si>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</si>
  <si>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</si>
  <si>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</si>
  <si>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</si>
  <si>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</si>
  <si>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</si>
  <si>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</si>
  <si>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</si>
  <si>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</si>
  <si>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</si>
  <si>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</si>
  <si>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</si>
  <si>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</si>
  <si>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</si>
  <si>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</si>
  <si>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</si>
  <si>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</si>
  <si>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</si>
  <si>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</si>
  <si>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</si>
  <si>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</si>
  <si>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</si>
  <si>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</si>
  <si>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</si>
  <si>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</si>
  <si>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</si>
  <si>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</si>
  <si>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</si>
  <si>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</si>
  <si>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</si>
  <si>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</si>
  <si>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</si>
  <si>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</si>
  <si>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</si>
  <si>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</si>
  <si>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</si>
  <si>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</si>
  <si>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</si>
  <si>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</si>
  <si>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</si>
  <si>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</si>
  <si>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</si>
  <si>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</si>
  <si>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</si>
  <si>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</si>
  <si>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</si>
  <si>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</si>
  <si>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</si>
  <si>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</si>
  <si>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</si>
  <si>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</si>
  <si>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</si>
  <si>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</si>
  <si>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</si>
  <si>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</si>
  <si>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</si>
  <si>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</si>
  <si>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</si>
  <si>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</si>
  <si>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</si>
  <si>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</si>
  <si>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</si>
  <si>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</si>
  <si>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</si>
  <si>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</si>
  <si>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</si>
  <si>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</si>
  <si>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</si>
  <si>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</si>
  <si>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</si>
  <si>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</si>
  <si>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</si>
  <si>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</si>
  <si>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</si>
  <si>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</si>
  <si>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</si>
  <si>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</si>
  <si>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</si>
  <si>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</si>
  <si>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</si>
  <si>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</si>
  <si>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</si>
  <si>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</si>
  <si>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</si>
  <si>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</si>
  <si>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</si>
  <si>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</si>
  <si>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</si>
  <si>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</si>
  <si>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</si>
  <si>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</si>
  <si>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</si>
  <si>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</si>
  <si>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</si>
  <si>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</si>
  <si>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</si>
  <si>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</si>
  <si>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</si>
  <si>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</si>
  <si>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</si>
  <si>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</si>
  <si>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</si>
  <si>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</si>
  <si>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</si>
  <si>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</si>
  <si>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</si>
  <si>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</si>
  <si>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</si>
  <si>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</si>
  <si>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</si>
  <si>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</si>
  <si>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</si>
  <si>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</si>
  <si>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</si>
  <si>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</si>
  <si>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</si>
  <si>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</si>
  <si>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</si>
  <si>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</si>
  <si>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</si>
  <si>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</si>
  <si>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</si>
  <si>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</si>
  <si>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</si>
  <si>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</si>
  <si>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</si>
  <si>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</si>
  <si>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</si>
  <si>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</si>
  <si>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</si>
  <si>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</si>
  <si>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</si>
  <si>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</si>
  <si>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</si>
  <si>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</si>
  <si>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</si>
  <si>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</si>
  <si>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</si>
  <si>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</si>
  <si>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</si>
  <si>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</si>
  <si>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</si>
  <si>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</si>
  <si>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</si>
  <si>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</si>
  <si>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</si>
  <si>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</si>
  <si>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</si>
  <si>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</si>
  <si>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</si>
  <si>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</si>
  <si>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</si>
  <si>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</si>
  <si>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</si>
  <si>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</si>
  <si>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</si>
  <si>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</si>
  <si>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</si>
  <si>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</si>
  <si>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</si>
  <si>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</si>
  <si>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</si>
  <si>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</si>
  <si>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</si>
  <si>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</si>
  <si>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</si>
  <si>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</si>
  <si>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</si>
  <si>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</si>
  <si>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</si>
  <si>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</si>
  <si>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</si>
  <si>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</si>
  <si>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</si>
  <si>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</si>
  <si>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</si>
  <si>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</si>
  <si>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</si>
  <si>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</si>
  <si>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</si>
  <si>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</si>
  <si>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</si>
  <si>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</si>
  <si>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</si>
  <si>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</si>
  <si>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</si>
  <si>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</si>
  <si>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</si>
  <si>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</si>
  <si>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</si>
  <si>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</si>
  <si>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</si>
  <si>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</si>
  <si>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</si>
  <si>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</si>
  <si>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</si>
  <si>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</si>
  <si>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</si>
  <si>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</si>
  <si>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</si>
  <si>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</si>
  <si>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</si>
  <si>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</si>
  <si>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</si>
  <si>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</si>
  <si>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</si>
  <si>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</si>
  <si>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</si>
  <si>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</si>
  <si>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</si>
  <si>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</si>
  <si>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</si>
  <si>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</si>
  <si>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</si>
  <si>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</si>
  <si>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</si>
  <si>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</si>
  <si>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</si>
  <si>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</si>
  <si>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</si>
  <si>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</si>
  <si>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</si>
  <si>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</si>
  <si>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</si>
  <si>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</si>
  <si>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</si>
  <si>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</si>
  <si>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</si>
  <si>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</si>
  <si>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</si>
  <si>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</si>
  <si>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</si>
  <si>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</si>
  <si>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</si>
  <si>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</si>
  <si>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</si>
  <si>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</si>
  <si>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</si>
  <si>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</si>
  <si>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</si>
  <si>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</si>
  <si>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</si>
  <si>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</si>
  <si>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</si>
  <si>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</si>
  <si>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</si>
  <si>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</si>
  <si>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</si>
  <si>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</si>
  <si>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</si>
  <si>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</si>
  <si>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</si>
  <si>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</si>
  <si>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</si>
  <si>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</si>
  <si>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</si>
  <si>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</si>
  <si>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</si>
  <si>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</si>
  <si>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</si>
  <si>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</si>
  <si>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</si>
  <si>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</si>
  <si>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</si>
  <si>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</si>
  <si>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</si>
  <si>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</si>
  <si>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</si>
  <si>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</si>
  <si>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</si>
  <si>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</si>
  <si>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</si>
  <si>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</si>
  <si>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</si>
  <si>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</si>
  <si>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</si>
  <si>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</si>
  <si>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</si>
  <si>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</si>
  <si>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</si>
  <si>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</si>
  <si>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</si>
  <si>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</si>
  <si>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</si>
  <si>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</si>
  <si>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</si>
  <si>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</si>
  <si>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</si>
  <si>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</si>
  <si>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</si>
  <si>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</si>
  <si>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</si>
  <si>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</si>
  <si>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</si>
  <si>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</si>
  <si>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</si>
  <si>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</si>
  <si>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</si>
  <si>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</si>
  <si>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</si>
  <si>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</si>
  <si>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</si>
  <si>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</si>
  <si>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</si>
  <si>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</si>
  <si>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</si>
  <si>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</si>
  <si>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</si>
  <si>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</si>
  <si>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</si>
  <si>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</si>
  <si>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</si>
  <si>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</si>
  <si>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</si>
  <si>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</si>
  <si>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</si>
  <si>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</si>
  <si>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</si>
  <si>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</si>
  <si>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</si>
  <si>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</si>
  <si>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</si>
  <si>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</si>
  <si>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</si>
  <si>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</si>
  <si>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</si>
  <si>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</si>
  <si>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</si>
  <si>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</si>
  <si>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</si>
  <si>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</si>
  <si>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</si>
  <si>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</si>
  <si>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</si>
  <si>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</si>
  <si>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</si>
  <si>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</si>
  <si>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</si>
  <si>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</si>
  <si>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</si>
  <si>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</si>
  <si>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</si>
  <si>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</si>
  <si>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</si>
  <si>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</si>
  <si>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</si>
  <si>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</si>
  <si>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</si>
  <si>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</si>
  <si>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</si>
  <si>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</si>
  <si>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</si>
  <si>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</si>
  <si>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</si>
  <si>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</si>
  <si>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</si>
  <si>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</si>
  <si>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</si>
  <si>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</si>
  <si>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</si>
  <si>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</si>
  <si>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</si>
  <si>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</si>
  <si>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</si>
  <si>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</si>
  <si>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</si>
  <si>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</si>
  <si>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</si>
  <si>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</si>
  <si>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</si>
  <si>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</si>
  <si>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</si>
  <si>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</si>
  <si>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</si>
  <si>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</si>
  <si>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</si>
  <si>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</si>
  <si>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</si>
  <si>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</si>
  <si>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</si>
  <si>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</si>
  <si>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</si>
  <si>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</si>
  <si>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</si>
  <si>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</si>
  <si>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</si>
  <si>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</si>
  <si>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</si>
  <si>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</si>
  <si>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</si>
  <si>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</si>
  <si>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</si>
  <si>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</si>
  <si>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</si>
  <si>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</si>
  <si>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</si>
  <si>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</si>
  <si>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</si>
  <si>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</si>
  <si>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</si>
  <si>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</si>
  <si>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</si>
  <si>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</si>
  <si>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</si>
  <si>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</si>
  <si>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</si>
  <si>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</si>
  <si>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</si>
  <si>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</si>
  <si>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</si>
  <si>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</si>
  <si>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</si>
  <si>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</si>
  <si>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</si>
  <si>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</si>
  <si>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</si>
  <si>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</si>
  <si>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</si>
  <si>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</si>
  <si>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</si>
  <si>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</si>
  <si>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</si>
  <si>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</si>
  <si>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</si>
  <si>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</si>
  <si>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</si>
  <si>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</si>
  <si>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</si>
  <si>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</si>
  <si>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</si>
  <si>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</si>
  <si>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</si>
  <si>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</si>
  <si>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</si>
  <si>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</si>
  <si>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</si>
  <si>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</si>
  <si>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</si>
  <si>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</si>
  <si>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</si>
  <si>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</si>
  <si>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</si>
  <si>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</si>
  <si>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</si>
  <si>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</si>
  <si>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</si>
  <si>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</si>
  <si>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</si>
  <si>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</si>
  <si>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</si>
  <si>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</si>
  <si>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</si>
  <si>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</si>
  <si>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</si>
  <si>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</si>
  <si>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</si>
  <si>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</si>
  <si>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</si>
  <si>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</si>
  <si>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</si>
  <si>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</si>
  <si>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</si>
  <si>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</si>
  <si>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</si>
  <si>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</si>
  <si>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</si>
  <si>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</si>
  <si>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</si>
  <si>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</si>
  <si>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</si>
  <si>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</si>
  <si>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</si>
  <si>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</si>
  <si>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</si>
  <si>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</si>
  <si>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</si>
  <si>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</si>
  <si>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</si>
  <si>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</si>
  <si>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</si>
  <si>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</si>
  <si>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</si>
  <si>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</si>
  <si>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</si>
  <si>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</si>
  <si>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</si>
  <si>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</si>
  <si>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</si>
  <si>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</si>
  <si>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</si>
  <si>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</si>
  <si>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</si>
  <si>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</si>
  <si>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</si>
  <si>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</si>
  <si>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</si>
  <si>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</si>
  <si>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</si>
  <si>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</si>
  <si>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</si>
  <si>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</si>
  <si>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</si>
  <si>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</si>
  <si>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</si>
  <si>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</si>
  <si>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</si>
  <si>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</si>
  <si>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</si>
  <si>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</si>
  <si>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</si>
  <si>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</si>
  <si>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</si>
  <si>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</si>
  <si>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</si>
  <si>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</si>
  <si>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</si>
  <si>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</si>
  <si>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</si>
  <si>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</si>
  <si>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</si>
  <si>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</si>
  <si>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</si>
  <si>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</si>
  <si>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</si>
  <si>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</si>
  <si>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</si>
  <si>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</si>
  <si>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</si>
  <si>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</si>
  <si>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</si>
  <si>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</si>
  <si>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</si>
  <si>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</si>
  <si>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</si>
  <si>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</si>
  <si>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</si>
  <si>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</si>
  <si>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</si>
  <si>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</si>
  <si>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</si>
  <si>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</si>
  <si>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</si>
  <si>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</si>
  <si>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</si>
  <si>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</si>
  <si>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</si>
  <si>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</si>
  <si>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</si>
  <si>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</si>
  <si>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</si>
  <si>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</si>
  <si>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</si>
  <si>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</si>
  <si>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</si>
  <si>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</si>
  <si>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</si>
  <si>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</si>
  <si>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</si>
  <si>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</si>
  <si>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</si>
  <si>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</si>
  <si>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</si>
  <si>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</si>
  <si>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</si>
  <si>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</si>
  <si>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</si>
  <si>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</si>
  <si>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</si>
  <si>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</si>
  <si>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</si>
  <si>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</si>
  <si>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</si>
  <si>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</si>
  <si>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</si>
  <si>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</si>
  <si>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</si>
  <si>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</si>
  <si>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</si>
  <si>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</si>
  <si>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</si>
  <si>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</si>
  <si>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</si>
  <si>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</si>
  <si>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</si>
  <si>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</si>
  <si>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</si>
  <si>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</si>
  <si>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</si>
  <si>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</si>
  <si>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</si>
  <si>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</si>
  <si>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</si>
  <si>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</si>
  <si>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</si>
  <si>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</si>
  <si>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</si>
  <si>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</si>
  <si>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</si>
  <si>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</si>
  <si>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</si>
  <si>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</si>
  <si>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</si>
  <si>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</si>
  <si>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</si>
  <si>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</si>
  <si>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</si>
  <si>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</si>
  <si>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</si>
  <si>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</si>
  <si>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</si>
  <si>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</si>
  <si>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</si>
  <si>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</si>
  <si>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</si>
  <si>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</si>
  <si>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</si>
  <si>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</si>
  <si>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</si>
  <si>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</si>
  <si>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</si>
  <si>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</si>
  <si>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</si>
  <si>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</si>
  <si>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</si>
  <si>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</si>
  <si>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</si>
  <si>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</si>
  <si>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</si>
  <si>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</si>
  <si>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</si>
  <si>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</si>
  <si>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</si>
  <si>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</si>
  <si>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</si>
  <si>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</si>
  <si>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</si>
  <si>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</si>
  <si>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</si>
  <si>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</si>
  <si>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</si>
  <si>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</si>
  <si>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</si>
  <si>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</si>
  <si>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</si>
  <si>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</si>
  <si>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</si>
  <si>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</si>
  <si>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</si>
  <si>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</si>
  <si>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</si>
  <si>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</si>
  <si>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</si>
  <si>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</si>
  <si>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</si>
  <si>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</si>
  <si>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</si>
  <si>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</si>
  <si>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</si>
  <si>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</si>
  <si>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</si>
  <si>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</si>
  <si>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</si>
  <si>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</si>
  <si>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</si>
  <si>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</si>
  <si>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</si>
  <si>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</si>
  <si>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</si>
  <si>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</si>
  <si>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</si>
  <si>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</si>
  <si>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</si>
  <si>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</si>
  <si>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</si>
  <si>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</si>
  <si>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</si>
  <si>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</si>
  <si>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</si>
  <si>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</si>
  <si>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</si>
  <si>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</si>
  <si>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</si>
  <si>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</si>
  <si>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</si>
  <si>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</si>
  <si>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</si>
  <si>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</si>
  <si>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</si>
  <si>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</si>
  <si>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</si>
  <si>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</si>
  <si>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</si>
  <si>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</si>
  <si>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</si>
  <si>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</si>
  <si>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</si>
  <si>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</si>
  <si>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</si>
  <si>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</si>
  <si>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</si>
  <si>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</si>
  <si>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</si>
  <si>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</si>
  <si>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</si>
  <si>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</si>
  <si>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</si>
  <si>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</si>
  <si>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</si>
  <si>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</si>
  <si>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</si>
  <si>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</si>
  <si>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</si>
  <si>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</si>
  <si>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</si>
  <si>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</si>
  <si>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</si>
  <si>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</si>
  <si>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</si>
  <si>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</si>
  <si>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</si>
  <si>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</si>
  <si>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</si>
  <si>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</si>
  <si>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</si>
  <si>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</si>
  <si>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</si>
  <si>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</si>
  <si>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</si>
  <si>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</si>
  <si>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</si>
  <si>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</si>
  <si>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</si>
  <si>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</si>
  <si>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</si>
  <si>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</si>
  <si>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</si>
  <si>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</si>
  <si>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</si>
  <si>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</si>
  <si>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</si>
  <si>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</si>
  <si>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</si>
  <si>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</si>
  <si>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</si>
  <si>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</si>
  <si>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</si>
  <si>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</si>
  <si>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</si>
  <si>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</si>
  <si>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</si>
  <si>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</si>
  <si>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</si>
  <si>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</si>
  <si>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</si>
  <si>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</si>
  <si>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</si>
  <si>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</si>
  <si>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</si>
  <si>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</si>
  <si>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</si>
  <si>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</si>
  <si>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</si>
  <si>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</si>
  <si>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</si>
  <si>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</si>
  <si>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</si>
  <si>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</si>
  <si>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</si>
  <si>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</si>
  <si>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</si>
  <si>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</si>
  <si>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</si>
  <si>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</si>
  <si>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</si>
  <si>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</si>
  <si>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</si>
  <si>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</si>
  <si>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</si>
  <si>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</si>
  <si>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</si>
  <si>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</si>
  <si>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</si>
  <si>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</si>
  <si>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</si>
  <si>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</si>
  <si>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</si>
  <si>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</si>
  <si>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</si>
  <si>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</si>
  <si>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</si>
  <si>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</si>
  <si>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</si>
  <si>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</si>
  <si>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</si>
  <si>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</si>
  <si>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</si>
  <si>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</si>
  <si>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</si>
  <si>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</si>
  <si>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</si>
  <si>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</si>
  <si>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</si>
  <si>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</si>
  <si>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</si>
  <si>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</si>
  <si>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</si>
  <si>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</si>
  <si>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</si>
  <si>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</si>
  <si>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</si>
  <si>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</si>
  <si>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</si>
  <si>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</si>
  <si>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</si>
  <si>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</si>
  <si>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</si>
  <si>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</si>
  <si>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</si>
  <si>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</si>
  <si>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</si>
  <si>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</si>
  <si>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</si>
  <si>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</si>
  <si>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</si>
  <si>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</si>
  <si>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</si>
  <si>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</si>
  <si>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</si>
  <si>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</si>
  <si>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</si>
  <si>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</si>
  <si>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</si>
  <si>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</si>
  <si>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</si>
  <si>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</si>
  <si>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</si>
  <si>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</si>
  <si>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</si>
  <si>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</si>
  <si>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</si>
  <si>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</si>
  <si>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</si>
  <si>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</si>
  <si>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</si>
  <si>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</si>
  <si>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</si>
  <si>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</si>
  <si>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</si>
  <si>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</si>
  <si>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</si>
  <si>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</si>
  <si>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</si>
  <si>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</si>
  <si>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</si>
  <si>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</si>
  <si>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</si>
  <si>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</si>
  <si>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</si>
  <si>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</si>
  <si>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</si>
  <si>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</si>
  <si>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</si>
  <si>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</si>
  <si>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</si>
  <si>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</si>
  <si>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</si>
  <si>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</si>
  <si>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</si>
  <si>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</si>
  <si>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</si>
  <si>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</si>
  <si>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</si>
  <si>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</si>
  <si>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</si>
  <si>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</si>
  <si>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</si>
  <si>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</si>
  <si>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</si>
  <si>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</si>
  <si>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</si>
  <si>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</si>
  <si>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</si>
  <si>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</si>
  <si>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</si>
  <si>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</si>
  <si>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</si>
  <si>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</si>
  <si>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</si>
  <si>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</si>
  <si>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</si>
  <si>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</si>
  <si>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</si>
  <si>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</si>
  <si>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</si>
  <si>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</si>
  <si>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</si>
  <si>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</si>
  <si>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</si>
  <si>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</si>
  <si>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</si>
  <si>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</si>
  <si>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</si>
  <si>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</si>
  <si>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</si>
  <si>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</si>
  <si>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</si>
  <si>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</si>
  <si>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</si>
  <si>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</si>
  <si>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</si>
  <si>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</si>
  <si>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</si>
  <si>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</si>
  <si>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</si>
  <si>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</si>
  <si>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</si>
  <si>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</si>
  <si>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</si>
  <si>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</si>
  <si>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</si>
  <si>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</si>
  <si>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</si>
  <si>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</si>
  <si>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</si>
  <si>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</si>
  <si>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</si>
  <si>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</si>
  <si>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</si>
  <si>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</si>
  <si>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</si>
  <si>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</si>
  <si>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</si>
  <si>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</si>
  <si>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</si>
  <si>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</si>
  <si>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</si>
  <si>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</si>
  <si>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</si>
  <si>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</si>
  <si>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</si>
  <si>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</si>
  <si>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</si>
  <si>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</si>
  <si>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</si>
  <si>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</si>
  <si>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</si>
  <si>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</si>
  <si>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</si>
  <si>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</si>
  <si>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</si>
  <si>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</si>
  <si>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</si>
  <si>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</si>
  <si>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</si>
  <si>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</si>
  <si>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</si>
  <si>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</si>
  <si>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</si>
  <si>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</si>
  <si>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</si>
  <si>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</si>
  <si>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</si>
  <si>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</si>
  <si>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</si>
  <si>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</si>
  <si>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</si>
  <si>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</si>
  <si>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</si>
  <si>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</si>
  <si>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</si>
  <si>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</si>
  <si>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</si>
  <si>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</si>
  <si>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</si>
  <si>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</si>
  <si>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</si>
  <si>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</si>
  <si>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</si>
  <si>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</si>
  <si>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</si>
  <si>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</si>
  <si>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</si>
  <si>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</si>
  <si>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</si>
  <si>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</si>
  <si>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</si>
  <si>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</si>
  <si>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</si>
  <si>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</si>
  <si>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</si>
  <si>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</si>
  <si>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</si>
  <si>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</si>
  <si>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</si>
  <si>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</si>
  <si>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</si>
  <si>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</si>
  <si>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</si>
  <si>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</si>
  <si>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</si>
  <si>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</si>
  <si>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</si>
  <si>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</si>
  <si>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</si>
  <si>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</si>
  <si>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</si>
  <si>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</si>
  <si>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</si>
  <si>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</si>
  <si>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</si>
  <si>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</si>
  <si>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</si>
  <si>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</si>
  <si>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</si>
  <si>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</si>
  <si>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</si>
  <si>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</si>
  <si>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</si>
  <si>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</si>
  <si>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</si>
  <si>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</si>
  <si>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</si>
  <si>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</si>
  <si>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</si>
  <si>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</si>
  <si>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</si>
  <si>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</si>
  <si>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</si>
  <si>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</si>
  <si>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</si>
  <si>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</si>
  <si>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</si>
  <si>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</si>
  <si>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</si>
  <si>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</si>
  <si>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</si>
  <si>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</si>
  <si>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</si>
  <si>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</si>
  <si>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</si>
  <si>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</si>
  <si>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</si>
  <si>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</si>
  <si>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</si>
  <si>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</si>
  <si>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</si>
  <si>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</si>
  <si>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</si>
  <si>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</si>
  <si>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</si>
  <si>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</si>
  <si>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</si>
  <si>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</si>
  <si>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</si>
  <si>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</si>
  <si>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</si>
  <si>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</si>
  <si>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</si>
  <si>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</si>
  <si>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</si>
  <si>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</si>
  <si>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</si>
  <si>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</si>
  <si>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</si>
  <si>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</si>
  <si>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</si>
  <si>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</si>
  <si>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</si>
  <si>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</si>
  <si>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</si>
  <si>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</si>
  <si>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</si>
  <si>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</si>
  <si>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</si>
  <si>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</si>
  <si>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</si>
  <si>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</si>
  <si>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</si>
  <si>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</si>
  <si>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</si>
  <si>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</si>
  <si>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</si>
  <si>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</si>
  <si>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</si>
  <si>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</si>
  <si>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</si>
  <si>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</si>
  <si>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</si>
  <si>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</si>
  <si>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</si>
  <si>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</si>
  <si>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</si>
  <si>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</si>
  <si>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</si>
  <si>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</si>
  <si>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</si>
  <si>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</si>
  <si>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</si>
  <si>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</si>
  <si>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</si>
  <si>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</si>
  <si>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</si>
  <si>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</si>
  <si>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</si>
  <si>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</si>
  <si>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</si>
  <si>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</si>
  <si>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</si>
  <si>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</si>
  <si>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</si>
  <si>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</si>
  <si>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</si>
  <si>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</si>
  <si>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</si>
  <si>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</si>
  <si>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</si>
  <si>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</si>
  <si>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</si>
  <si>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</si>
  <si>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</si>
  <si>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</si>
  <si>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</si>
  <si>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</si>
  <si>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</si>
  <si>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</si>
  <si>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</si>
  <si>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</si>
  <si>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</si>
  <si>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</si>
  <si>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</si>
  <si>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</si>
  <si>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</si>
  <si>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</si>
  <si>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</si>
  <si>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</si>
  <si>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</si>
  <si>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</si>
  <si>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</si>
  <si>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</si>
  <si>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</si>
  <si>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</si>
  <si>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</si>
  <si>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</si>
  <si>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</si>
  <si>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</si>
  <si>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</si>
  <si>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</si>
  <si>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</si>
  <si>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</si>
  <si>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</si>
  <si>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</si>
  <si>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</si>
  <si>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</si>
  <si>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</si>
  <si>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</si>
  <si>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</si>
  <si>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</si>
  <si>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</si>
  <si>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</si>
  <si>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</si>
  <si>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</si>
  <si>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</si>
  <si>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</si>
  <si>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</si>
  <si>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</si>
  <si>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</si>
  <si>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</si>
  <si>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</si>
  <si>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</si>
  <si>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</si>
  <si>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</si>
  <si>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</si>
  <si>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</si>
  <si>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</si>
  <si>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</si>
  <si>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</si>
  <si>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</si>
  <si>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</si>
  <si>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</si>
  <si>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</si>
  <si>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</si>
  <si>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</si>
  <si>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</si>
  <si>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</si>
  <si>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</si>
  <si>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</si>
  <si>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</si>
  <si>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</si>
  <si>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</si>
  <si>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</si>
  <si>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</si>
  <si>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</si>
  <si>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</si>
  <si>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</si>
  <si>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</si>
  <si>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</si>
  <si>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</si>
  <si>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</si>
  <si>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</si>
  <si>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</si>
  <si>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</si>
  <si>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</si>
  <si>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</si>
  <si>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</si>
  <si>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</si>
  <si>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</si>
  <si>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</si>
  <si>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</si>
  <si>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</si>
  <si>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</si>
  <si>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</si>
  <si>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</si>
  <si>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</si>
  <si>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</si>
  <si>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</si>
  <si>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</si>
  <si>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</si>
  <si>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</si>
  <si>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</si>
  <si>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</si>
  <si>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</si>
  <si>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</si>
  <si>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</si>
  <si>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</si>
  <si>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</si>
  <si>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</si>
  <si>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</si>
  <si>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</si>
  <si>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</si>
  <si>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</si>
  <si>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</si>
  <si>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</si>
  <si>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</si>
  <si>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</si>
  <si>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</si>
  <si>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</si>
  <si>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</si>
  <si>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</si>
  <si>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</si>
  <si>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</si>
  <si>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</si>
  <si>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</si>
  <si>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</si>
  <si>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</si>
  <si>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</si>
  <si>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</si>
  <si>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</si>
  <si>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</si>
  <si>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</si>
  <si>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</si>
  <si>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</si>
  <si>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</si>
  <si>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</si>
  <si>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</si>
  <si>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</si>
  <si>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</si>
  <si>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</si>
  <si>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</si>
  <si>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</si>
  <si>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</si>
  <si>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</si>
  <si>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</si>
  <si>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</si>
  <si>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</si>
  <si>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</si>
  <si>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</si>
  <si>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</si>
  <si>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</si>
  <si>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</si>
  <si>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</si>
  <si>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</si>
  <si>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</si>
  <si>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</si>
  <si>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</si>
  <si>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</si>
  <si>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</si>
  <si>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</si>
  <si>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</si>
  <si>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</si>
  <si>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</si>
  <si>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</si>
  <si>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</si>
  <si>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</si>
  <si>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</si>
  <si>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</si>
  <si>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</si>
  <si>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</si>
  <si>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</si>
  <si>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</si>
  <si>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</si>
  <si>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</si>
  <si>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</si>
  <si>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</si>
  <si>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</si>
  <si>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</si>
  <si>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</si>
  <si>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</si>
  <si>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</si>
  <si>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</si>
  <si>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</si>
  <si>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</si>
  <si>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</si>
  <si>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</si>
  <si>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</si>
  <si>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</si>
  <si>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</si>
  <si>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</si>
  <si>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</si>
  <si>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</si>
  <si>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</si>
  <si>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</si>
  <si>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</si>
  <si>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</si>
  <si>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</si>
  <si>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</si>
  <si>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</si>
  <si>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</si>
  <si>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</si>
  <si>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</si>
  <si>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</si>
  <si>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</si>
  <si>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</si>
  <si>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</si>
  <si>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</si>
  <si>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</si>
  <si>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</si>
  <si>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</si>
  <si>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</si>
  <si>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</si>
  <si>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</si>
  <si>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</si>
  <si>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</si>
  <si>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</si>
  <si>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</si>
  <si>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</si>
  <si>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</si>
  <si>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</si>
  <si>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</si>
  <si>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</si>
  <si>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</si>
  <si>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</si>
  <si>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</si>
  <si>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</si>
  <si>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</si>
  <si>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</si>
  <si>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</si>
  <si>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</si>
  <si>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</si>
  <si>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</si>
  <si>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</si>
  <si>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</si>
  <si>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</si>
  <si>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</si>
  <si>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</si>
  <si>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</si>
  <si>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</si>
  <si>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</si>
  <si>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</si>
  <si>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</si>
  <si>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</si>
  <si>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</si>
  <si>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</si>
  <si>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</si>
  <si>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</si>
  <si>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</si>
  <si>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</si>
  <si>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</si>
  <si>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</si>
  <si>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</si>
  <si>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</si>
  <si>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</si>
  <si>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</si>
  <si>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</si>
  <si>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</si>
  <si>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</si>
  <si>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</si>
  <si>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</si>
  <si>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</si>
  <si>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</si>
  <si>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</si>
  <si>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</si>
  <si>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</si>
  <si>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</si>
  <si>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</si>
  <si>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</si>
  <si>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</si>
  <si>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</si>
  <si>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</si>
  <si>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</si>
  <si>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</si>
  <si>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</si>
  <si>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</si>
  <si>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</si>
  <si>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</si>
  <si>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</si>
  <si>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</si>
  <si>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</si>
  <si>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</si>
  <si>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</si>
  <si>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</si>
  <si>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</si>
  <si>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</si>
  <si>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</si>
  <si>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</si>
  <si>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</si>
  <si>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</si>
  <si>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</si>
  <si>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</si>
  <si>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</si>
  <si>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</si>
  <si>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</si>
  <si>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</si>
  <si>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</si>
  <si>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</si>
  <si>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</si>
  <si>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</si>
  <si>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</si>
  <si>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</si>
  <si>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</si>
  <si>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</si>
  <si>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</si>
  <si>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</si>
  <si>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</si>
  <si>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</si>
  <si>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</si>
  <si>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</si>
  <si>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</si>
  <si>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</si>
  <si>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</si>
  <si>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</si>
  <si>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</si>
  <si>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</si>
  <si>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</si>
  <si>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</si>
  <si>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</si>
  <si>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</si>
  <si>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</si>
  <si>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</si>
  <si>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</si>
  <si>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</si>
  <si>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</si>
  <si>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</si>
  <si>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</si>
  <si>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</si>
  <si>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</si>
  <si>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</si>
  <si>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</si>
  <si>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</si>
  <si>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</si>
  <si>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</si>
  <si>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</si>
  <si>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</si>
  <si>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</si>
  <si>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</si>
  <si>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</si>
  <si>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</si>
  <si>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</si>
  <si>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</si>
  <si>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</si>
  <si>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</si>
  <si>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</si>
  <si>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</si>
  <si>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</si>
  <si>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</si>
  <si>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</si>
  <si>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</si>
  <si>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</si>
  <si>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</si>
  <si>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</si>
  <si>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</si>
  <si>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</si>
  <si>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</si>
  <si>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</si>
  <si>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</si>
  <si>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</si>
  <si>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</si>
  <si>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</si>
  <si>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</si>
  <si>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</si>
  <si>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</si>
  <si>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</si>
  <si>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</si>
  <si>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</si>
  <si>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</si>
  <si>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</si>
  <si>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</si>
  <si>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</si>
  <si>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</si>
  <si>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</si>
  <si>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</si>
  <si>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</si>
  <si>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</si>
  <si>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</si>
  <si>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</si>
  <si>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</si>
  <si>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</si>
  <si>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</si>
  <si>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</si>
  <si>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</si>
  <si>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</si>
  <si>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</si>
  <si>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</si>
  <si>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</si>
  <si>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</si>
  <si>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</si>
  <si>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</si>
  <si>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</si>
  <si>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</si>
  <si>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</si>
  <si>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</si>
  <si>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</si>
  <si>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</si>
  <si>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</si>
  <si>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</si>
  <si>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</si>
  <si>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</si>
  <si>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</si>
  <si>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</si>
  <si>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</si>
  <si>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</si>
  <si>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</si>
  <si>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</si>
  <si>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</si>
  <si>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</si>
  <si>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</si>
  <si>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</si>
  <si>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</si>
  <si>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</si>
  <si>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</si>
  <si>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</si>
  <si>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</si>
  <si>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</si>
  <si>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</si>
  <si>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</si>
  <si>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</si>
  <si>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</si>
  <si>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</si>
  <si>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</si>
  <si>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</si>
  <si>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</si>
  <si>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</si>
  <si>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</si>
  <si>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</si>
  <si>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</si>
  <si>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</si>
  <si>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</si>
  <si>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</si>
  <si>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</si>
  <si>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</si>
  <si>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</si>
  <si>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</si>
  <si>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</si>
  <si>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</si>
  <si>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</si>
  <si>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</si>
  <si>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</si>
  <si>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</si>
  <si>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</si>
  <si>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</si>
  <si>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</si>
  <si>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</si>
  <si>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</si>
  <si>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</si>
  <si>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</si>
  <si>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</si>
  <si>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</si>
  <si>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</si>
  <si>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</si>
  <si>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</si>
  <si>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</si>
  <si>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</si>
  <si>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</si>
  <si>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</si>
  <si>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</si>
  <si>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</si>
  <si>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</si>
  <si>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</si>
  <si>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</si>
  <si>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</si>
  <si>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</si>
  <si>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</si>
  <si>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</si>
  <si>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</si>
  <si>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</si>
  <si>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</si>
  <si>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</si>
  <si>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</si>
  <si>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</si>
  <si>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</si>
  <si>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</si>
  <si>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</si>
  <si>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</si>
  <si>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</si>
  <si>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</si>
  <si>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</si>
  <si>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</si>
  <si>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</si>
  <si>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</si>
  <si>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</si>
  <si>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</si>
  <si>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</si>
  <si>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</si>
  <si>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</si>
  <si>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</si>
  <si>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</si>
  <si>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</si>
  <si>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</si>
  <si>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</si>
  <si>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</si>
  <si>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</si>
  <si>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</si>
  <si>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</si>
  <si>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</si>
  <si>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</si>
  <si>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</si>
  <si>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</si>
  <si>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</si>
  <si>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</si>
  <si>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</si>
  <si>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</si>
  <si>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</si>
  <si>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</si>
  <si>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</si>
  <si>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</si>
  <si>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</si>
  <si>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</si>
  <si>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</si>
  <si>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</si>
  <si>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</si>
  <si>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</si>
  <si>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</si>
  <si>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</si>
  <si>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</si>
  <si>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</si>
  <si>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</si>
  <si>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</si>
  <si>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</si>
  <si>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</si>
  <si>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</si>
  <si>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</si>
  <si>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</si>
  <si>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</si>
  <si>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</si>
  <si>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</si>
  <si>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</si>
  <si>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</si>
  <si>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</si>
  <si>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</si>
  <si>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</si>
  <si>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</si>
  <si>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</si>
  <si>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</si>
  <si>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</si>
  <si>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</si>
  <si>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</si>
  <si>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</si>
  <si>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</si>
  <si>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</si>
  <si>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</si>
  <si>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</si>
  <si>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</si>
  <si>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</si>
  <si>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</si>
  <si>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</si>
  <si>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</si>
  <si>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</si>
  <si>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</si>
  <si>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</si>
  <si>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</si>
  <si>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</si>
  <si>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</si>
  <si>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</si>
  <si>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</si>
  <si>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</si>
  <si>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</si>
  <si>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</si>
  <si>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</si>
  <si>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</si>
  <si>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</si>
  <si>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</si>
  <si>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</si>
  <si>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</si>
  <si>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</si>
  <si>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</si>
  <si>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</si>
  <si>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</si>
  <si>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</si>
  <si>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</si>
  <si>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</si>
  <si>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</si>
  <si>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</si>
  <si>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</si>
  <si>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</si>
  <si>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</si>
  <si>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</si>
  <si>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</si>
  <si>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</si>
  <si>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</si>
  <si>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</si>
  <si>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</si>
  <si>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</si>
  <si>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</si>
  <si>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</si>
  <si>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</si>
  <si>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</si>
  <si>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</si>
  <si>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</si>
  <si>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</si>
  <si>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</si>
  <si>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</si>
  <si>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</si>
  <si>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</si>
  <si>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</si>
  <si>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</si>
  <si>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</si>
  <si>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</si>
  <si>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</si>
  <si>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</si>
  <si>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</si>
  <si>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</si>
  <si>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</si>
  <si>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</si>
  <si>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</si>
  <si>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</si>
  <si>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</si>
  <si>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</si>
  <si>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</si>
  <si>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</si>
  <si>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</si>
  <si>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</si>
  <si>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</si>
  <si>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</si>
  <si>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</si>
  <si>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</si>
  <si>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</si>
  <si>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</si>
  <si>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</si>
  <si>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</si>
  <si>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</si>
  <si>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</si>
  <si>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</si>
  <si>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</si>
  <si>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</si>
  <si>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</si>
  <si>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</si>
  <si>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</si>
  <si>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</si>
  <si>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</si>
  <si>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</si>
  <si>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</si>
  <si>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</si>
  <si>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</si>
  <si>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</si>
  <si>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</si>
  <si>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</si>
  <si>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</si>
  <si>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</si>
  <si>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</si>
  <si>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</si>
  <si>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</si>
  <si>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</si>
  <si>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</si>
  <si>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</si>
  <si>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</si>
  <si>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</si>
  <si>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</si>
  <si>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</si>
  <si>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</si>
  <si>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</si>
  <si>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</si>
  <si>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</si>
  <si>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</si>
  <si>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</si>
  <si>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</si>
  <si>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</si>
  <si>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</si>
  <si>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</si>
  <si>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</si>
  <si>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</si>
  <si>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</si>
  <si>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</si>
  <si>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</si>
  <si>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</si>
  <si>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</si>
  <si>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</si>
  <si>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</si>
  <si>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</si>
  <si>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</si>
  <si>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</si>
  <si>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</si>
  <si>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</si>
  <si>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</si>
  <si>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</si>
  <si>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</si>
  <si>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</si>
  <si>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</si>
  <si>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</si>
  <si>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</si>
  <si>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</si>
  <si>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</si>
  <si>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</si>
  <si>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</si>
  <si>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</si>
  <si>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</si>
  <si>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</si>
  <si>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</si>
  <si>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</si>
  <si>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</si>
  <si>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</si>
  <si>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</si>
  <si>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</si>
  <si>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</si>
  <si>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</si>
  <si>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</si>
  <si>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</si>
  <si>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</si>
  <si>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</si>
  <si>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</si>
  <si>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</si>
  <si>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</si>
  <si>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</si>
  <si>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</si>
  <si>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</si>
  <si>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</si>
  <si>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</si>
  <si>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</si>
  <si>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</si>
  <si>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</si>
  <si>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</si>
  <si>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</si>
  <si>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</si>
  <si>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</si>
  <si>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</si>
  <si>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</si>
  <si>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</si>
  <si>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</si>
  <si>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</si>
  <si>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</si>
  <si>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</si>
  <si>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</si>
  <si>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</si>
  <si>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</si>
  <si>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</si>
  <si>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</si>
  <si>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</si>
  <si>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</si>
  <si>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</si>
  <si>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</si>
  <si>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</si>
  <si>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</si>
  <si>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</si>
  <si>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</si>
  <si>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</si>
  <si>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</si>
  <si>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</si>
  <si>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</si>
  <si>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</si>
  <si>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</si>
  <si>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</si>
  <si>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</si>
  <si>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</si>
  <si>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</si>
  <si>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</si>
  <si>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</si>
  <si>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</si>
  <si>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</si>
  <si>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</si>
  <si>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</si>
  <si>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</si>
  <si>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</si>
  <si>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</si>
  <si>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</si>
  <si>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</si>
  <si>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</si>
  <si>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</si>
  <si>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</si>
  <si>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</si>
  <si>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</si>
  <si>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</si>
  <si>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</si>
  <si>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</si>
  <si>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</si>
  <si>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</si>
  <si>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</si>
  <si>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</si>
  <si>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</si>
  <si>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</si>
  <si>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</si>
  <si>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</si>
  <si>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</si>
  <si>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</si>
  <si>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</si>
  <si>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</si>
  <si>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</si>
  <si>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</si>
  <si>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</si>
  <si>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</si>
  <si>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</si>
  <si>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</si>
  <si>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</si>
  <si>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</si>
  <si>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</si>
  <si>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</si>
  <si>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</si>
  <si>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</si>
  <si>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</si>
  <si>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</si>
  <si>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</si>
  <si>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</si>
  <si>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</si>
  <si>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</si>
  <si>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</si>
  <si>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</si>
  <si>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</si>
  <si>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</si>
  <si>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</si>
  <si>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</si>
  <si>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</si>
  <si>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</si>
  <si>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</si>
  <si>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</si>
  <si>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</si>
  <si>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</si>
  <si>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</si>
  <si>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</si>
  <si>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</si>
  <si>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</si>
  <si>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</si>
  <si>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</si>
  <si>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</si>
  <si>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</si>
  <si>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</si>
  <si>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</si>
  <si>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</si>
  <si>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</si>
  <si>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</si>
  <si>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</si>
  <si>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</si>
  <si>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</si>
  <si>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</si>
  <si>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</si>
  <si>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</si>
  <si>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</si>
  <si>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</si>
  <si>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</si>
  <si>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</si>
  <si>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</si>
  <si>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</si>
  <si>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</si>
  <si>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</si>
  <si>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</si>
  <si>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</si>
  <si>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</si>
  <si>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</si>
  <si>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</si>
  <si>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</si>
  <si>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</si>
  <si>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</si>
  <si>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</si>
  <si>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</si>
  <si>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</si>
  <si>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</si>
  <si>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</si>
  <si>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</si>
  <si>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</si>
  <si>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</si>
  <si>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</si>
  <si>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</si>
  <si>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</si>
  <si>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</si>
  <si>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</si>
  <si>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</si>
  <si>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</si>
  <si>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</si>
  <si>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</si>
  <si>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</si>
  <si>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</si>
  <si>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</si>
  <si>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</si>
  <si>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</si>
  <si>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</si>
  <si>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</si>
  <si>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</si>
  <si>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</si>
  <si>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</si>
  <si>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</si>
  <si>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</si>
  <si>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</si>
  <si>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</si>
  <si>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</si>
  <si>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</si>
  <si>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</si>
  <si>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</si>
  <si>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</si>
  <si>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</si>
  <si>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</si>
  <si>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</si>
  <si>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</si>
  <si>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</si>
  <si>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</si>
  <si>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</si>
  <si>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</si>
  <si>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</si>
  <si>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</si>
  <si>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</si>
  <si>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</si>
  <si>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</si>
  <si>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</si>
  <si>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</si>
  <si>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</si>
  <si>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</si>
  <si>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</si>
  <si>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</si>
  <si>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</si>
  <si>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</si>
  <si>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</si>
  <si>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</si>
  <si>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</si>
  <si>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</si>
  <si>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</si>
  <si>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</si>
  <si>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</si>
  <si>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</si>
  <si>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</si>
  <si>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</si>
  <si>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</si>
  <si>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</si>
  <si>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</si>
  <si>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</si>
  <si>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</si>
  <si>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</si>
  <si>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</si>
  <si>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</si>
  <si>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</si>
  <si>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</si>
  <si>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</si>
  <si>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</si>
  <si>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</si>
  <si>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</si>
  <si>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</si>
  <si>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</si>
  <si>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</si>
  <si>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</si>
  <si>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</si>
  <si>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</si>
  <si>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</si>
  <si>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</si>
  <si>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</si>
  <si>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</si>
  <si>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</si>
  <si>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</si>
  <si>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</si>
  <si>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</si>
  <si>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</si>
  <si>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</si>
  <si>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</si>
  <si>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</si>
  <si>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</si>
  <si>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</si>
  <si>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</si>
  <si>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</si>
  <si>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</si>
  <si>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</si>
  <si>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</si>
  <si>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</si>
  <si>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</si>
  <si>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</si>
  <si>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</si>
  <si>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</si>
  <si>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</si>
  <si>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</si>
  <si>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</si>
  <si>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</si>
  <si>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</si>
  <si>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</si>
  <si>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</si>
  <si>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</si>
  <si>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</si>
  <si>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</si>
  <si>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</si>
  <si>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</si>
  <si>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</si>
  <si>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</si>
  <si>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</si>
  <si>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</si>
  <si>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</si>
  <si>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</si>
  <si>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</si>
  <si>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</si>
  <si>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</si>
  <si>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</si>
  <si>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</si>
  <si>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</si>
  <si>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</si>
  <si>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</si>
  <si>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</si>
  <si>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</si>
  <si>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</si>
  <si>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</si>
  <si>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</si>
  <si>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</si>
  <si>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</si>
  <si>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</si>
  <si>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</si>
  <si>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</si>
  <si>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</si>
  <si>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</si>
  <si>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</si>
  <si>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</si>
  <si>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</si>
  <si>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</si>
  <si>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</si>
  <si>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</si>
  <si>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</si>
  <si>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</si>
  <si>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</si>
  <si>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</si>
  <si>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</si>
  <si>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</si>
  <si>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</si>
  <si>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</si>
  <si>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</si>
  <si>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</si>
  <si>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</si>
  <si>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</si>
  <si>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</si>
  <si>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</si>
  <si>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</si>
  <si>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</si>
  <si>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</si>
  <si>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</si>
  <si>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</si>
  <si>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</si>
  <si>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</si>
  <si>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</si>
  <si>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</si>
  <si>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</si>
  <si>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</si>
  <si>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</si>
  <si>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</si>
  <si>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</si>
  <si>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</si>
  <si>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</si>
  <si>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</si>
  <si>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</si>
  <si>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</si>
  <si>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</si>
  <si>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</si>
  <si>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</si>
  <si>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</si>
  <si>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</si>
  <si>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</si>
  <si>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</si>
  <si>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</si>
  <si>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</si>
  <si>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</si>
  <si>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</si>
  <si>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</si>
  <si>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</si>
  <si>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</si>
  <si>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</si>
  <si>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</si>
  <si>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</si>
  <si>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</si>
  <si>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</si>
  <si>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</si>
  <si>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</si>
  <si>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</si>
  <si>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</si>
  <si>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</si>
  <si>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</si>
  <si>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</si>
  <si>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</si>
  <si>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</si>
  <si>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</si>
  <si>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</si>
  <si>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</si>
  <si>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</si>
  <si>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</si>
  <si>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</si>
  <si>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</si>
  <si>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</si>
  <si>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</si>
  <si>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</si>
  <si>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</si>
  <si>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</si>
  <si>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</si>
  <si>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</si>
  <si>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</si>
  <si>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</si>
  <si>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</si>
  <si>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</si>
  <si>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</si>
  <si>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</si>
  <si>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</si>
  <si>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</si>
  <si>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</si>
  <si>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</si>
  <si>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</si>
  <si>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</si>
  <si>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</si>
  <si>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</si>
  <si>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</si>
  <si>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</si>
  <si>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</si>
  <si>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</si>
  <si>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</si>
  <si>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</si>
  <si>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</si>
  <si>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</si>
  <si>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</si>
  <si>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</si>
  <si>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</si>
  <si>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</si>
  <si>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</si>
  <si>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</si>
  <si>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</si>
  <si>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</si>
  <si>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</si>
  <si>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</si>
  <si>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</si>
  <si>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</si>
  <si>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</si>
  <si>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</si>
  <si>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</si>
  <si>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</si>
  <si>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</si>
  <si>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</si>
  <si>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</si>
  <si>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</si>
  <si>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</si>
  <si>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</si>
  <si>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</si>
  <si>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</si>
  <si>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</si>
  <si>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</si>
  <si>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</si>
  <si>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</si>
  <si>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</si>
  <si>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</si>
  <si>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</si>
  <si>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</si>
  <si>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</si>
  <si>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</si>
  <si>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</si>
  <si>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</si>
  <si>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</si>
  <si>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</si>
  <si>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</si>
  <si>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</si>
  <si>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</si>
  <si>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</si>
  <si>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</si>
  <si>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</si>
  <si>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</si>
  <si>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</si>
  <si>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</si>
  <si>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</si>
  <si>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</si>
  <si>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</si>
  <si>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</si>
  <si>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</si>
  <si>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</si>
  <si>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</si>
  <si>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</si>
  <si>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</si>
  <si>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</si>
  <si>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</si>
  <si>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</si>
  <si>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</si>
  <si>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</si>
  <si>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</si>
  <si>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</si>
  <si>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</si>
  <si>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</si>
  <si>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</si>
  <si>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</si>
  <si>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</si>
  <si>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</si>
  <si>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</si>
  <si>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</si>
  <si>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</si>
  <si>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</si>
  <si>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</si>
  <si>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</si>
  <si>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</si>
  <si>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</si>
  <si>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</si>
  <si>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</si>
  <si>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</si>
  <si>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</si>
  <si>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</si>
  <si>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</si>
  <si>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</si>
  <si>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</si>
  <si>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</si>
  <si>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</si>
  <si>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</si>
  <si>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</si>
  <si>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</si>
  <si>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</si>
  <si>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</si>
  <si>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</si>
  <si>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</si>
  <si>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</si>
  <si>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</si>
  <si>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</si>
  <si>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</si>
  <si>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</si>
  <si>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</si>
  <si>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</si>
  <si>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</si>
  <si>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</si>
  <si>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</si>
  <si>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</si>
  <si>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</si>
  <si>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</si>
  <si>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</si>
  <si>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</si>
  <si>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</si>
  <si>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</si>
  <si>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</si>
  <si>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</si>
  <si>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</si>
  <si>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</si>
  <si>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</si>
  <si>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</si>
  <si>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</si>
  <si>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</si>
  <si>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</si>
  <si>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</si>
  <si>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</si>
  <si>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</si>
  <si>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</si>
  <si>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</si>
  <si>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</si>
  <si>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</si>
  <si>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</si>
  <si>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</si>
  <si>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</si>
  <si>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</si>
  <si>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</si>
  <si>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</si>
  <si>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</si>
  <si>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</si>
  <si>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</si>
  <si>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</si>
  <si>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</si>
  <si>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</si>
  <si>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</si>
  <si>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</si>
  <si>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</si>
  <si>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</si>
  <si>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</si>
  <si>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</si>
  <si>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</si>
  <si>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</si>
  <si>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</si>
  <si>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</si>
  <si>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</si>
  <si>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</si>
  <si>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</si>
  <si>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</si>
  <si>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</si>
  <si>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</si>
  <si>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</si>
  <si>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</si>
  <si>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</si>
  <si>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</si>
  <si>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</si>
  <si>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</si>
  <si>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</si>
  <si>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</si>
  <si>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</si>
  <si>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</si>
  <si>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</si>
  <si>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</si>
  <si>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</si>
  <si>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</si>
  <si>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</si>
  <si>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</si>
  <si>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</si>
  <si>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</si>
  <si>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</si>
  <si>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</si>
  <si>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</si>
  <si>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</si>
  <si>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</si>
  <si>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</si>
  <si>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</si>
  <si>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</si>
  <si>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</si>
  <si>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</si>
  <si>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</si>
  <si>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</si>
  <si>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</si>
  <si>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</si>
  <si>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</si>
  <si>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</si>
  <si>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</si>
  <si>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</si>
  <si>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</si>
  <si>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</si>
  <si>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</si>
  <si>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</si>
  <si>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</si>
  <si>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</si>
  <si>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</si>
  <si>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</si>
  <si>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</si>
  <si>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</si>
  <si>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</si>
  <si>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</si>
  <si>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</si>
  <si>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</si>
  <si>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</si>
  <si>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</si>
  <si>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</si>
  <si>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</si>
  <si>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</si>
  <si>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</si>
  <si>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</si>
  <si>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</si>
  <si>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</si>
  <si>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</si>
  <si>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</si>
  <si>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</si>
  <si>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</si>
  <si>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</si>
  <si>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</si>
  <si>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</si>
  <si>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</si>
  <si>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</si>
  <si>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</si>
  <si>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</si>
  <si>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</si>
  <si>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</si>
  <si>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</si>
  <si>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</si>
  <si>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</si>
  <si>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</si>
  <si>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</si>
  <si>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</si>
  <si>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</si>
  <si>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</si>
  <si>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</si>
  <si>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</si>
  <si>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</si>
  <si>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</si>
  <si>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</si>
  <si>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</si>
  <si>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</si>
  <si>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</si>
  <si>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</si>
  <si>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</si>
  <si>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</si>
  <si>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</si>
  <si>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</si>
  <si>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</si>
  <si>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</si>
  <si>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</si>
  <si>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</si>
  <si>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</si>
  <si>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</si>
  <si>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</si>
  <si>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</si>
  <si>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</si>
  <si>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</si>
  <si>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</si>
  <si>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</si>
  <si>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</si>
  <si>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</si>
  <si>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</si>
  <si>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</si>
  <si>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</si>
  <si>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</si>
  <si>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</si>
  <si>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</si>
  <si>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</si>
  <si>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</si>
  <si>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</si>
  <si>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</si>
  <si>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</si>
  <si>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</si>
  <si>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</si>
  <si>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</si>
  <si>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</si>
  <si>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</si>
  <si>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</si>
  <si>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</si>
  <si>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</si>
  <si>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</si>
  <si>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</si>
  <si>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</si>
  <si>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</si>
  <si>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</si>
  <si>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</si>
  <si>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</si>
  <si>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</si>
  <si>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</si>
  <si>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</si>
  <si>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</si>
  <si>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</si>
  <si>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</si>
  <si>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</si>
  <si>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</si>
  <si>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</si>
  <si>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</si>
  <si>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</si>
  <si>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</si>
  <si>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</si>
  <si>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</si>
  <si>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</si>
  <si>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</si>
  <si>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</si>
  <si>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</si>
  <si>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</si>
  <si>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</si>
  <si>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</si>
  <si>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</si>
  <si>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</si>
  <si>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</si>
  <si>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</si>
  <si>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</si>
  <si>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</si>
  <si>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</si>
  <si>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</si>
  <si>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</si>
  <si>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</si>
  <si>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</si>
  <si>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</si>
  <si>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</si>
  <si>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</si>
  <si>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</si>
  <si>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</si>
  <si>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</si>
  <si>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</si>
  <si>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</si>
  <si>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</si>
  <si>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</si>
  <si>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</si>
  <si>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</si>
  <si>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</si>
  <si>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</si>
  <si>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</si>
  <si>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</si>
  <si>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</si>
  <si>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</si>
  <si>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</si>
  <si>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</si>
  <si>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</si>
  <si>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</si>
  <si>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</si>
  <si>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</si>
  <si>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</si>
  <si>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</si>
  <si>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</si>
  <si>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</si>
  <si>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</si>
  <si>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</si>
  <si>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</si>
  <si>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</si>
  <si>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</si>
  <si>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</si>
  <si>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</si>
  <si>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</si>
  <si>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</si>
  <si>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</si>
  <si>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</si>
  <si>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</si>
  <si>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</si>
  <si>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</si>
  <si>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</si>
  <si>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</si>
  <si>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</si>
  <si>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</si>
  <si>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</si>
  <si>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</si>
  <si>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</si>
  <si>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</si>
  <si>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</si>
  <si>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</si>
  <si>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</si>
  <si>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</si>
  <si>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</si>
  <si>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</si>
  <si>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</si>
  <si>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</si>
  <si>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</si>
  <si>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</si>
  <si>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</si>
  <si>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</si>
  <si>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</si>
  <si>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</si>
  <si>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</si>
  <si>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</si>
  <si>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</si>
  <si>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</si>
  <si>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</si>
  <si>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</si>
  <si>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</si>
  <si>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</si>
  <si>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</si>
  <si>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</si>
  <si>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</si>
  <si>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</si>
  <si>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</si>
  <si>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</si>
  <si>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</si>
  <si>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</si>
  <si>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</si>
  <si>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</si>
  <si>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</si>
  <si>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</si>
  <si>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</si>
  <si>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</si>
  <si>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</si>
  <si>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</si>
  <si>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</si>
  <si>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</si>
  <si>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</si>
  <si>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</si>
  <si>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</si>
  <si>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</si>
  <si>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</si>
  <si>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</si>
  <si>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</si>
  <si>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</si>
  <si>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</si>
  <si>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</si>
  <si>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</si>
  <si>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</si>
  <si>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</si>
  <si>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</si>
  <si>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</si>
  <si>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</si>
  <si>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</si>
  <si>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</si>
  <si>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</si>
  <si>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</si>
  <si>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</si>
  <si>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</si>
  <si>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</si>
  <si>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</si>
  <si>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</si>
  <si>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</si>
  <si>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</si>
  <si>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</si>
  <si>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</si>
  <si>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</si>
  <si>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</si>
  <si>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</si>
  <si>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</si>
  <si>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</si>
  <si>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</si>
  <si>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</si>
  <si>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</si>
  <si>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</si>
  <si>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</si>
  <si>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</si>
  <si>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</si>
  <si>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</si>
  <si>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</si>
  <si>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</si>
  <si>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</si>
  <si>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</si>
  <si>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</si>
  <si>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</si>
  <si>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</si>
  <si>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</si>
  <si>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</si>
  <si>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</si>
  <si>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</si>
  <si>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</si>
  <si>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</si>
  <si>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</si>
  <si>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</si>
  <si>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</si>
  <si>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</si>
  <si>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</si>
  <si>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</si>
  <si>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</si>
  <si>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</si>
  <si>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</si>
  <si>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</si>
  <si>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</si>
  <si>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</si>
  <si>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</si>
  <si>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</si>
  <si>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</si>
  <si>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</si>
  <si>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</si>
  <si>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</si>
  <si>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</si>
  <si>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</si>
  <si>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</si>
  <si>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</si>
  <si>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</si>
  <si>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</si>
  <si>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</si>
  <si>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</si>
  <si>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</si>
  <si>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</si>
  <si>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</si>
  <si>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</si>
  <si>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</si>
  <si>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</si>
  <si>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</si>
  <si>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</si>
  <si>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</si>
  <si>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</si>
  <si>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</si>
  <si>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</si>
  <si>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</si>
  <si>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</si>
  <si>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</si>
  <si>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</si>
  <si>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</si>
  <si>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</si>
  <si>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</si>
  <si>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</si>
  <si>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</si>
  <si>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</si>
  <si>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</si>
  <si>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</si>
  <si>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</si>
  <si>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</si>
  <si>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</si>
  <si>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</si>
  <si>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</si>
  <si>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</si>
  <si>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</si>
  <si>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</si>
  <si>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</si>
  <si>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</si>
  <si>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</si>
  <si>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</si>
  <si>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</si>
  <si>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</si>
  <si>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</si>
  <si>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</si>
  <si>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</si>
  <si>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</si>
  <si>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</si>
  <si>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</si>
  <si>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</si>
  <si>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</si>
  <si>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</si>
  <si>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</si>
  <si>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</si>
  <si>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</si>
  <si>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</si>
  <si>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</si>
  <si>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</si>
  <si>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</si>
  <si>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</si>
  <si>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</si>
  <si>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</si>
  <si>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</si>
  <si>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</si>
  <si>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</si>
  <si>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</si>
  <si>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</si>
  <si>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</si>
  <si>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</si>
  <si>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</si>
  <si>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</si>
  <si>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</si>
  <si>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</si>
  <si>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</si>
  <si>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</si>
  <si>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</si>
  <si>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</si>
  <si>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</si>
  <si>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</si>
  <si>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</si>
  <si>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</si>
  <si>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</si>
  <si>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</si>
  <si>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</si>
  <si>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</si>
  <si>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</si>
  <si>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</si>
  <si>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</si>
  <si>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</si>
  <si>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</si>
  <si>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</si>
  <si>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</si>
  <si>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</si>
  <si>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</si>
  <si>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</si>
  <si>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</si>
  <si>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</si>
  <si>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</si>
  <si>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</si>
  <si>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</si>
  <si>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</si>
  <si>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</si>
  <si>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</si>
  <si>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</si>
  <si>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</si>
  <si>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</si>
  <si>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</si>
  <si>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</si>
  <si>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</si>
  <si>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</si>
  <si>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</si>
  <si>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</si>
  <si>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</si>
  <si>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</si>
  <si>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</si>
  <si>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</si>
  <si>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</si>
  <si>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</si>
  <si>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</si>
  <si>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</si>
  <si>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</si>
  <si>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</si>
  <si>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</si>
  <si>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</si>
  <si>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</si>
  <si>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</si>
  <si>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</si>
  <si>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</si>
  <si>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</si>
  <si>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</si>
  <si>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</si>
  <si>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</si>
  <si>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</si>
  <si>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</si>
  <si>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</si>
  <si>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</si>
  <si>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</si>
  <si>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</si>
  <si>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</si>
  <si>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</si>
  <si>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</si>
  <si>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</si>
  <si>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</si>
  <si>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</si>
  <si>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</si>
  <si>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</si>
  <si>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</si>
  <si>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</si>
  <si>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</si>
  <si>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</si>
  <si>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</si>
  <si>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</si>
  <si>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</si>
  <si>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</si>
  <si>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</si>
  <si>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</si>
  <si>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</si>
  <si>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</si>
  <si>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</si>
  <si>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</si>
  <si>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</si>
  <si>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</si>
  <si>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</si>
  <si>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</si>
  <si>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</si>
  <si>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</si>
  <si>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</si>
  <si>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</si>
  <si>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</si>
  <si>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</si>
  <si>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</si>
  <si>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</si>
  <si>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</si>
  <si>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</si>
  <si>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</si>
  <si>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</si>
  <si>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</si>
  <si>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</si>
  <si>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</si>
  <si>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</si>
  <si>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</si>
  <si>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</si>
  <si>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</si>
  <si>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</si>
  <si>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</si>
  <si>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</si>
  <si>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</si>
  <si>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</si>
  <si>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</si>
  <si>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</si>
  <si>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</si>
  <si>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</si>
  <si>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</si>
  <si>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</si>
  <si>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</si>
  <si>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</si>
  <si>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</si>
  <si>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</si>
  <si>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</si>
  <si>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</si>
  <si>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</si>
  <si>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</si>
  <si>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</si>
  <si>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</si>
  <si>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</si>
  <si>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</si>
  <si>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</si>
  <si>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</si>
  <si>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</si>
  <si>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</si>
  <si>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</si>
  <si>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</si>
  <si>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</si>
  <si>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</si>
  <si>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</si>
  <si>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</si>
  <si>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</si>
  <si>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</si>
  <si>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</si>
  <si>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</si>
  <si>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</si>
  <si>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</si>
  <si>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</si>
  <si>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</si>
  <si>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</si>
  <si>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</si>
  <si>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</si>
  <si>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</si>
  <si>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</si>
  <si>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</si>
  <si>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</si>
  <si>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</si>
  <si>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</si>
  <si>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</si>
  <si>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</si>
  <si>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</si>
  <si>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</si>
  <si>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</si>
  <si>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</si>
  <si>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</si>
  <si>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</si>
  <si>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</si>
  <si>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</si>
  <si>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</si>
  <si>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</si>
  <si>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</si>
  <si>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</si>
  <si>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</si>
  <si>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</si>
  <si>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</si>
  <si>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</si>
  <si>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</si>
  <si>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</si>
  <si>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</si>
  <si>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</si>
  <si>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</si>
  <si>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</si>
  <si>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</si>
  <si>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</si>
  <si>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</si>
  <si>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</si>
  <si>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</si>
  <si>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</si>
  <si>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</si>
  <si>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</si>
  <si>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</si>
  <si>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</si>
  <si>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</si>
  <si>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</si>
  <si>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</si>
  <si>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</si>
  <si>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</si>
  <si>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</si>
  <si>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</si>
  <si>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</si>
  <si>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</si>
  <si>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</si>
  <si>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</si>
  <si>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</si>
  <si>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</si>
  <si>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</si>
  <si>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</si>
  <si>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</si>
  <si>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</si>
  <si>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</si>
  <si>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</si>
  <si>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</si>
  <si>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</si>
  <si>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</si>
  <si>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</si>
  <si>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</si>
  <si>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</si>
  <si>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</si>
  <si>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</si>
  <si>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</si>
  <si>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</si>
  <si>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</si>
  <si>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</si>
  <si>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</si>
  <si>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</si>
  <si>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</si>
  <si>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</si>
  <si>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</si>
  <si>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</si>
  <si>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</si>
  <si>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</si>
  <si>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</si>
  <si>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</si>
  <si>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</si>
  <si>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</si>
  <si>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</si>
  <si>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</si>
  <si>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</si>
  <si>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</si>
  <si>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</si>
  <si>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</si>
  <si>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</si>
  <si>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</si>
  <si>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</si>
  <si>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</si>
  <si>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</si>
  <si>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</si>
  <si>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</si>
  <si>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</si>
  <si>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</si>
  <si>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</si>
  <si>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</si>
  <si>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</si>
  <si>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</si>
  <si>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</si>
  <si>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</si>
  <si>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</si>
  <si>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</si>
  <si>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</si>
  <si>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</si>
  <si>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</si>
  <si>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</si>
  <si>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</si>
  <si>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</si>
  <si>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</si>
  <si>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</si>
  <si>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</si>
  <si>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</si>
  <si>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</si>
  <si>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</si>
  <si>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</si>
  <si>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</si>
  <si>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</si>
  <si>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</si>
  <si>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</si>
  <si>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</si>
  <si>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</si>
  <si>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</si>
  <si>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</si>
  <si>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</si>
  <si>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</si>
  <si>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</si>
  <si>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</si>
  <si>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</si>
  <si>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</si>
  <si>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</si>
  <si>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</si>
  <si>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</si>
  <si>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</si>
  <si>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</si>
  <si>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</si>
  <si>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</si>
  <si>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</si>
  <si>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</si>
  <si>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</si>
  <si>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</si>
  <si>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</si>
  <si>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</si>
  <si>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</si>
  <si>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</si>
  <si>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</si>
  <si>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</si>
  <si>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</si>
  <si>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</si>
  <si>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</si>
  <si>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</si>
  <si>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</si>
  <si>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</si>
  <si>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</si>
  <si>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</si>
  <si>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</si>
  <si>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</si>
  <si>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</si>
  <si>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</si>
  <si>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</si>
  <si>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</si>
  <si>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</si>
  <si>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</si>
  <si>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</si>
  <si>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</si>
  <si>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</si>
  <si>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</si>
  <si>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</si>
  <si>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</si>
  <si>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</si>
  <si>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</si>
  <si>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</si>
  <si>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</si>
  <si>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</si>
  <si>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</si>
  <si>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</si>
  <si>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</si>
  <si>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</si>
  <si>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</si>
  <si>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</si>
  <si>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</si>
  <si>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</si>
  <si>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</si>
  <si>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</si>
  <si>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</si>
  <si>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</si>
  <si>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</si>
  <si>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</si>
  <si>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</si>
  <si>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</si>
  <si>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</si>
  <si>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</si>
  <si>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</si>
  <si>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</si>
  <si>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</si>
  <si>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</si>
  <si>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</si>
  <si>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</si>
  <si>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</si>
  <si>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</si>
  <si>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</si>
  <si>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</si>
  <si>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</si>
  <si>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</si>
  <si>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</si>
  <si>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</si>
  <si>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</si>
  <si>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</si>
  <si>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</si>
  <si>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</si>
  <si>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</si>
  <si>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</si>
  <si>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</si>
  <si>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</si>
  <si>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</si>
  <si>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</si>
  <si>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</si>
  <si>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</si>
  <si>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</si>
  <si>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</si>
  <si>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</si>
  <si>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</si>
  <si>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</si>
  <si>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</si>
  <si>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</si>
  <si>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</si>
  <si>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</si>
  <si>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</si>
  <si>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</si>
  <si>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</si>
  <si>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</si>
  <si>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</si>
  <si>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</si>
  <si>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</si>
  <si>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</si>
  <si>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</si>
  <si>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</si>
  <si>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</si>
  <si>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</si>
  <si>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</si>
  <si>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</si>
  <si>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</si>
  <si>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</si>
  <si>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</si>
  <si>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</si>
  <si>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</si>
  <si>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</si>
  <si>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</si>
  <si>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</si>
  <si>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</si>
  <si>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</si>
  <si>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</si>
  <si>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</si>
  <si>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</si>
  <si>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</si>
  <si>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</si>
  <si>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</si>
  <si>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</si>
  <si>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</si>
  <si>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</si>
  <si>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</si>
  <si>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</si>
  <si>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</si>
  <si>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</si>
  <si>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</si>
  <si>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</si>
  <si>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</si>
  <si>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</si>
  <si>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</si>
  <si>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</si>
  <si>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</si>
  <si>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</si>
  <si>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</si>
  <si>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</si>
  <si>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</si>
  <si>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</si>
  <si>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</si>
  <si>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</si>
  <si>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</si>
  <si>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</si>
  <si>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</si>
  <si>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</si>
  <si>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</si>
  <si>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</si>
  <si>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</si>
  <si>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</si>
  <si>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</si>
  <si>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</si>
  <si>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</si>
  <si>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</si>
  <si>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</si>
  <si>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</si>
  <si>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</si>
  <si>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</si>
  <si>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</si>
  <si>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</si>
  <si>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</si>
  <si>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</si>
  <si>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</si>
  <si>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</si>
  <si>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</si>
  <si>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</si>
  <si>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</si>
  <si>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</si>
  <si>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</si>
  <si>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</si>
  <si>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</si>
  <si>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</si>
  <si>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</si>
  <si>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</si>
  <si>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</si>
  <si>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</si>
  <si>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</si>
  <si>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</si>
  <si>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</si>
  <si>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</si>
  <si>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</si>
  <si>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</si>
  <si>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</si>
  <si>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</si>
  <si>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</si>
  <si>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</si>
  <si>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</si>
  <si>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</si>
  <si>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</si>
  <si>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</si>
  <si>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</si>
  <si>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</si>
  <si>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</si>
  <si>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</si>
  <si>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</si>
  <si>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</si>
  <si>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</si>
  <si>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</si>
  <si>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</si>
  <si>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</si>
  <si>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</si>
  <si>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</si>
  <si>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</si>
  <si>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</si>
  <si>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</si>
  <si>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</si>
  <si>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</si>
  <si>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</si>
  <si>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</si>
  <si>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</si>
  <si>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</si>
  <si>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</si>
  <si>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</si>
  <si>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</si>
  <si>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</si>
  <si>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</si>
  <si>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</si>
  <si>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</si>
  <si>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</si>
  <si>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</si>
  <si>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</si>
  <si>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</si>
  <si>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</si>
  <si>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</si>
  <si>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</si>
  <si>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</si>
  <si>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</si>
  <si>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</si>
  <si>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</si>
  <si>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</si>
  <si>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</si>
  <si>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</si>
  <si>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</si>
  <si>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</si>
  <si>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</si>
  <si>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</si>
  <si>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</si>
  <si>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</si>
  <si>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</si>
  <si>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</si>
  <si>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</si>
  <si>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</si>
  <si>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</si>
  <si>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</si>
  <si>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</si>
  <si>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</si>
  <si>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</si>
  <si>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</si>
  <si>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</si>
  <si>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</si>
  <si>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</si>
  <si>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</si>
  <si>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</si>
  <si>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</si>
  <si>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</si>
  <si>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</si>
  <si>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</si>
  <si>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</si>
  <si>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</si>
  <si>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</si>
  <si>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</si>
  <si>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</si>
  <si>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</si>
  <si>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</si>
  <si>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</si>
  <si>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</si>
  <si>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</si>
  <si>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</si>
  <si>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</si>
  <si>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</si>
  <si>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</si>
  <si>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</si>
  <si>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</si>
  <si>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</si>
  <si>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</si>
  <si>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</si>
  <si>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</si>
  <si>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</si>
  <si>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</si>
  <si>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</si>
  <si>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</si>
  <si>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</si>
  <si>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</si>
  <si>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</si>
  <si>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</si>
  <si>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</si>
  <si>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</si>
  <si>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</si>
  <si>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</si>
  <si>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</si>
  <si>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</si>
  <si>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</si>
  <si>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</si>
  <si>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</si>
  <si>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</si>
  <si>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</si>
  <si>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</si>
  <si>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</si>
  <si>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</si>
  <si>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</si>
  <si>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</si>
  <si>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</si>
  <si>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</si>
  <si>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</si>
  <si>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</si>
  <si>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</si>
  <si>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</si>
  <si>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</si>
  <si>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</si>
  <si>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</si>
  <si>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</si>
  <si>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</si>
  <si>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</si>
  <si>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</si>
  <si>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</si>
  <si>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</si>
  <si>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</si>
  <si>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</si>
  <si>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</si>
  <si>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</si>
  <si>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</si>
  <si>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</si>
  <si>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</si>
  <si>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</si>
  <si>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</si>
  <si>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</si>
  <si>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</si>
  <si>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</si>
  <si>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</si>
  <si>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</si>
  <si>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</si>
  <si>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</si>
  <si>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</si>
  <si>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</si>
  <si>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</si>
  <si>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</si>
  <si>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</si>
  <si>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</si>
  <si>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</si>
  <si>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</si>
  <si>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</si>
  <si>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</si>
  <si>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</si>
  <si>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</si>
  <si>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</si>
  <si>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</si>
  <si>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</si>
  <si>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</si>
  <si>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</si>
  <si>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</si>
  <si>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</si>
  <si>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</si>
  <si>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</si>
  <si>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</si>
  <si>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</si>
  <si>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</si>
  <si>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</si>
  <si>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</si>
  <si>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</si>
  <si>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</si>
  <si>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</si>
  <si>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</si>
  <si>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</si>
  <si>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</si>
  <si>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</si>
  <si>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</si>
  <si>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</si>
  <si>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</si>
  <si>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</si>
  <si>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</si>
  <si>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</si>
  <si>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</si>
  <si>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</si>
  <si>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</si>
  <si>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</si>
  <si>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</si>
  <si>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</si>
  <si>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</si>
  <si>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</si>
  <si>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</si>
  <si>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</si>
  <si>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</si>
  <si>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</si>
  <si>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</si>
  <si>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</si>
  <si>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</si>
  <si>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</si>
  <si>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</si>
  <si>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</si>
  <si>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</si>
  <si>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</si>
  <si>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</si>
  <si>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</si>
  <si>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</si>
  <si>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</si>
  <si>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</si>
  <si>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</si>
  <si>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</si>
  <si>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</si>
  <si>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</si>
  <si>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</si>
  <si>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</si>
  <si>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</si>
  <si>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</si>
  <si>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</si>
  <si>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</si>
  <si>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</si>
  <si>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</si>
  <si>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</si>
  <si>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</si>
  <si>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</si>
  <si>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</si>
  <si>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</si>
  <si>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</si>
  <si>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</si>
  <si>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</si>
  <si>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</si>
  <si>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</si>
  <si>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</si>
  <si>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</si>
  <si>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</si>
  <si>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</si>
  <si>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</si>
  <si>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</si>
  <si>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</si>
  <si>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</si>
  <si>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</si>
  <si>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</si>
  <si>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</si>
  <si>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</si>
  <si>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</si>
  <si>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</si>
  <si>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</si>
  <si>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</si>
  <si>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</si>
  <si>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</si>
  <si>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</si>
  <si>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</si>
  <si>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</si>
  <si>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</si>
  <si>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</si>
  <si>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</si>
  <si>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</si>
  <si>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</si>
  <si>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</si>
  <si>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</si>
  <si>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</si>
  <si>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</si>
  <si>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</si>
  <si>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</si>
  <si>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</si>
  <si>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</si>
  <si>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</si>
  <si>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</si>
  <si>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</si>
  <si>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</si>
  <si>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</si>
  <si>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</si>
  <si>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</si>
  <si>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</si>
  <si>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</si>
  <si>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</si>
  <si>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</si>
  <si>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</si>
  <si>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</si>
  <si>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</si>
  <si>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</si>
  <si>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</si>
  <si>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</si>
  <si>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</si>
  <si>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</si>
  <si>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</si>
  <si>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</si>
  <si>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</si>
  <si>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</si>
  <si>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</si>
  <si>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</si>
  <si>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</si>
  <si>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</si>
  <si>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</si>
  <si>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</si>
  <si>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</si>
  <si>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</si>
  <si>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</si>
  <si>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</si>
  <si>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</si>
  <si>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</si>
  <si>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</si>
  <si>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</si>
  <si>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</si>
  <si>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</si>
  <si>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</si>
  <si>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</si>
  <si>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</si>
  <si>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</si>
  <si>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</si>
  <si>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</si>
  <si>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</si>
  <si>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</si>
  <si>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</si>
  <si>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</si>
  <si>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</si>
  <si>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</si>
  <si>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</si>
  <si>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</si>
  <si>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</si>
  <si>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</si>
  <si>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</si>
  <si>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</si>
  <si>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</si>
  <si>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</si>
  <si>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</si>
  <si>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</si>
  <si>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</si>
  <si>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</si>
  <si>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</si>
  <si>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</si>
  <si>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</si>
  <si>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</si>
  <si>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</si>
  <si>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</si>
  <si>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</si>
  <si>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</si>
  <si>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</si>
  <si>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</si>
  <si>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</si>
  <si>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</si>
  <si>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</si>
  <si>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</si>
  <si>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</si>
  <si>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</si>
  <si>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</si>
  <si>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</si>
  <si>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</si>
  <si>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</si>
  <si>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</si>
  <si>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</si>
  <si>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</si>
  <si>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</si>
  <si>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</si>
  <si>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</si>
  <si>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</si>
  <si>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</si>
  <si>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</si>
  <si>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</si>
  <si>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</si>
  <si>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</si>
  <si>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</si>
  <si>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</si>
  <si>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</si>
  <si>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</si>
  <si>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</si>
  <si>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</si>
  <si>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</si>
  <si>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</si>
  <si>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</si>
  <si>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</si>
  <si>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</si>
  <si>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</si>
  <si>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</si>
  <si>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</si>
  <si>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</si>
  <si>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</si>
  <si>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</si>
  <si>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</si>
  <si>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</si>
  <si>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</si>
  <si>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</si>
  <si>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</si>
  <si>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</si>
  <si>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</si>
  <si>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</si>
  <si>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</si>
  <si>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</si>
  <si>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</si>
  <si>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</si>
  <si>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</si>
  <si>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</si>
  <si>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</si>
  <si>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</si>
  <si>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</si>
  <si>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</si>
  <si>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</si>
  <si>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</si>
  <si>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</si>
  <si>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</si>
  <si>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</si>
  <si>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</si>
  <si>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</si>
  <si>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</si>
  <si>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</si>
  <si>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</si>
  <si>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</si>
  <si>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</si>
  <si>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</si>
  <si>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</si>
  <si>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</si>
  <si>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</si>
  <si>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</si>
  <si>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</si>
  <si>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</si>
  <si>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</si>
  <si>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</si>
  <si>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</si>
  <si>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</si>
  <si>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</si>
  <si>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</si>
  <si>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</si>
  <si>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</si>
  <si>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</si>
  <si>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</si>
  <si>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</si>
  <si>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</si>
  <si>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</si>
  <si>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</si>
  <si>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</si>
  <si>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</si>
  <si>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</si>
  <si>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</si>
  <si>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</si>
  <si>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</si>
  <si>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</si>
  <si>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</si>
  <si>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</si>
  <si>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</si>
  <si>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</si>
  <si>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</si>
  <si>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</si>
  <si>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</si>
  <si>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</si>
  <si>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</si>
  <si>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</si>
  <si>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</si>
  <si>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</si>
  <si>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</si>
  <si>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</si>
  <si>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</si>
  <si>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</si>
  <si>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</si>
  <si>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</si>
  <si>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</si>
  <si>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</si>
  <si>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</si>
  <si>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</si>
  <si>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</si>
  <si>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</si>
  <si>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</si>
  <si>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</si>
  <si>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</si>
  <si>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</si>
  <si>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</si>
  <si>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</si>
  <si>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</si>
  <si>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</si>
  <si>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</si>
  <si>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</si>
  <si>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</si>
  <si>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</si>
  <si>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</si>
  <si>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</si>
  <si>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</si>
  <si>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</si>
  <si>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</si>
  <si>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</si>
  <si>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</si>
  <si>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</si>
  <si>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</si>
  <si>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</si>
  <si>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</si>
  <si>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</si>
  <si>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</si>
  <si>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</si>
  <si>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</si>
  <si>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</si>
  <si>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</si>
  <si>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</si>
  <si>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</si>
  <si>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</si>
  <si>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</si>
  <si>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</si>
  <si>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</si>
  <si>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</si>
  <si>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</si>
  <si>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</si>
  <si>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</si>
  <si>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</si>
  <si>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</si>
  <si>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</si>
  <si>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</si>
  <si>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</si>
  <si>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</si>
  <si>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</si>
  <si>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</si>
  <si>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</si>
  <si>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</si>
  <si>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</si>
  <si>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</si>
  <si>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</si>
  <si>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</si>
  <si>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</si>
  <si>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</si>
  <si>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</si>
  <si>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</si>
  <si>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</si>
  <si>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</si>
  <si>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</si>
  <si>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</si>
  <si>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</si>
  <si>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</si>
  <si>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</si>
  <si>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</si>
  <si>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</si>
  <si>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</si>
  <si>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</si>
  <si>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</si>
  <si>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</si>
  <si>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</si>
  <si>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</si>
  <si>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</si>
  <si>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</si>
  <si>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</si>
  <si>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</si>
  <si>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</si>
  <si>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</si>
  <si>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</si>
  <si>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</si>
  <si>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</si>
  <si>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</si>
  <si>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</si>
  <si>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</si>
  <si>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</si>
  <si>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</si>
  <si>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</si>
  <si>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</si>
  <si>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</si>
  <si>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</si>
  <si>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</si>
  <si>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</si>
  <si>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</si>
  <si>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</si>
  <si>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</si>
  <si>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</si>
  <si>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</si>
  <si>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</si>
  <si>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</si>
  <si>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</si>
  <si>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</si>
  <si>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</si>
  <si>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</si>
  <si>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</si>
  <si>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</si>
  <si>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</si>
  <si>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</si>
  <si>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</si>
  <si>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</si>
  <si>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</si>
  <si>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</si>
  <si>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</si>
  <si>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</si>
  <si>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</si>
  <si>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</si>
  <si>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</si>
  <si>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</si>
  <si>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</si>
  <si>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</si>
  <si>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</si>
  <si>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</si>
  <si>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</si>
  <si>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</si>
  <si>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</si>
  <si>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</si>
  <si>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</si>
  <si>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</si>
  <si>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</si>
  <si>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</si>
  <si>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</si>
  <si>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</si>
  <si>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</si>
  <si>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</si>
  <si>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</si>
  <si>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</si>
  <si>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</si>
  <si>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</si>
  <si>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</si>
  <si>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</si>
  <si>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</si>
  <si>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</si>
  <si>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</si>
  <si>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</si>
  <si>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</si>
  <si>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</si>
  <si>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</si>
  <si>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</si>
  <si>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</si>
  <si>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</si>
  <si>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</si>
  <si>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</si>
  <si>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</si>
  <si>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</si>
  <si>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</si>
  <si>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</si>
  <si>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</si>
  <si>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</si>
  <si>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</si>
  <si>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</si>
  <si>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</si>
  <si>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</si>
  <si>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</si>
  <si>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</si>
  <si>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</si>
  <si>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</si>
  <si>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</si>
  <si>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</si>
  <si>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</si>
  <si>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</si>
  <si>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</si>
  <si>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</si>
  <si>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</si>
  <si>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</si>
  <si>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</si>
  <si>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</si>
  <si>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</si>
  <si>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</si>
  <si>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</si>
  <si>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</si>
  <si>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</si>
  <si>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</si>
  <si>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</si>
  <si>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</si>
  <si>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</si>
  <si>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</si>
  <si>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</si>
  <si>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</si>
  <si>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</si>
  <si>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</si>
  <si>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</si>
  <si>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</si>
  <si>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</si>
  <si>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</si>
  <si>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</si>
  <si>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</si>
  <si>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</si>
  <si>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</si>
  <si>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</si>
  <si>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</si>
  <si>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</si>
  <si>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</si>
  <si>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</si>
  <si>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</si>
  <si>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</si>
  <si>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</si>
  <si>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</si>
  <si>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</si>
  <si>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</si>
  <si>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</si>
  <si>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</si>
  <si>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</si>
  <si>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</si>
  <si>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</si>
  <si>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</si>
  <si>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</si>
  <si>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</si>
  <si>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</si>
  <si>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</si>
  <si>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</si>
  <si>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</si>
  <si>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</si>
  <si>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</si>
  <si>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</si>
  <si>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</si>
  <si>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</si>
  <si>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</si>
  <si>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</si>
  <si>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</si>
  <si>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</si>
  <si>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</si>
  <si>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</si>
  <si>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</si>
  <si>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</si>
  <si>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</si>
  <si>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</si>
  <si>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</si>
  <si>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</si>
  <si>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</si>
  <si>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</si>
  <si>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</si>
  <si>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</si>
  <si>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</si>
  <si>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</si>
  <si>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</si>
  <si>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</si>
  <si>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</si>
  <si>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</si>
  <si>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</si>
  <si>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</si>
  <si>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</si>
  <si>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</si>
  <si>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</si>
  <si>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</si>
  <si>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</si>
  <si>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</si>
  <si>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</si>
  <si>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</si>
  <si>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</si>
  <si>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</si>
  <si>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</si>
  <si>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</si>
  <si>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</si>
  <si>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</si>
  <si>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</si>
  <si>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</si>
  <si>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</si>
  <si>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</si>
  <si>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</si>
  <si>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</si>
  <si>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</si>
  <si>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</si>
  <si>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</si>
  <si>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</si>
  <si>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</si>
  <si>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</si>
  <si>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</si>
  <si>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</si>
  <si>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</si>
  <si>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</si>
  <si>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</si>
  <si>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</si>
  <si>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</si>
  <si>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</si>
  <si>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</si>
  <si>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</si>
  <si>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</si>
  <si>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</si>
  <si>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</si>
  <si>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</si>
  <si>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</si>
  <si>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</si>
  <si>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</si>
  <si>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</si>
  <si>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</si>
  <si>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</si>
  <si>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</si>
  <si>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</si>
  <si>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</si>
  <si>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</si>
  <si>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</si>
  <si>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</si>
  <si>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</si>
  <si>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</si>
  <si>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</si>
  <si>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</si>
  <si>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</si>
  <si>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</si>
  <si>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</si>
  <si>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</si>
  <si>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</si>
  <si>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</si>
  <si>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</si>
  <si>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</si>
  <si>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</si>
  <si>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</si>
  <si>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</si>
  <si>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</si>
  <si>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</si>
  <si>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</si>
  <si>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</si>
  <si>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</si>
  <si>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</si>
  <si>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</si>
  <si>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</si>
  <si>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</si>
  <si>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</si>
  <si>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</si>
  <si>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</si>
  <si>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</si>
  <si>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</si>
  <si>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</si>
  <si>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</si>
  <si>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</si>
  <si>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</si>
  <si>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</si>
  <si>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</si>
  <si>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</si>
  <si>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</si>
  <si>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</si>
  <si>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</si>
  <si>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</si>
  <si>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</si>
  <si>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</si>
  <si>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</si>
  <si>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</si>
  <si>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</si>
  <si>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</si>
  <si>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</si>
  <si>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</si>
  <si>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</si>
  <si>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</si>
  <si>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</si>
  <si>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</si>
  <si>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</si>
  <si>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</si>
  <si>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</si>
  <si>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</si>
  <si>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</si>
  <si>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</si>
  <si>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</si>
  <si>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</si>
  <si>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</si>
  <si>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</si>
  <si>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</si>
  <si>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</si>
  <si>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</si>
  <si>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</si>
  <si>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</si>
  <si>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</si>
  <si>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</si>
  <si>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</si>
  <si>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</si>
  <si>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</si>
  <si>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</si>
  <si>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</si>
  <si>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</si>
  <si>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</si>
  <si>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</si>
  <si>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</si>
  <si>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</si>
  <si>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</si>
  <si>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</si>
  <si>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</si>
  <si>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</si>
  <si>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</si>
  <si>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</si>
  <si>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</si>
  <si>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</si>
  <si>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</si>
  <si>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</si>
  <si>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</si>
  <si>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</si>
  <si>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</si>
  <si>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</si>
  <si>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</si>
  <si>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</si>
  <si>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</si>
  <si>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</si>
  <si>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</si>
  <si>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</si>
  <si>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</si>
  <si>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</si>
  <si>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</si>
  <si>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</si>
  <si>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</si>
  <si>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</si>
  <si>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</si>
  <si>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</si>
  <si>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</si>
  <si>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</si>
  <si>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</si>
  <si>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</si>
  <si>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</si>
  <si>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</si>
  <si>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</si>
  <si>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</si>
  <si>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</si>
  <si>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</si>
  <si>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</si>
  <si>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</si>
  <si>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</si>
  <si>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</si>
  <si>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</si>
  <si>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</si>
  <si>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</si>
  <si>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</si>
  <si>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</si>
  <si>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</si>
  <si>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</si>
  <si>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</si>
  <si>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</si>
  <si>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</si>
  <si>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</si>
  <si>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</si>
  <si>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</si>
  <si>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</si>
  <si>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</si>
  <si>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</si>
  <si>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</si>
  <si>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</si>
  <si>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</si>
  <si>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</si>
  <si>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</si>
  <si>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</si>
  <si>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</si>
  <si>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</si>
  <si>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</si>
  <si>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</si>
  <si>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</si>
  <si>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</si>
  <si>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</si>
  <si>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</si>
  <si>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</si>
  <si>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</si>
  <si>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</si>
  <si>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</si>
  <si>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</si>
  <si>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</si>
  <si>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</si>
  <si>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</si>
  <si>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</si>
  <si>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</si>
  <si>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</si>
  <si>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</si>
  <si>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</si>
  <si>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</si>
  <si>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</si>
  <si>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</si>
  <si>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</si>
  <si>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</si>
  <si>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</si>
  <si>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</si>
  <si>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</si>
  <si>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</si>
  <si>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</si>
  <si>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</si>
  <si>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</si>
  <si>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</si>
  <si>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</si>
  <si>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</si>
  <si>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</si>
  <si>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</si>
  <si>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</si>
  <si>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</si>
  <si>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</si>
  <si>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</si>
  <si>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</si>
  <si>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</si>
  <si>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</si>
  <si>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</si>
  <si>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</si>
  <si>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</si>
  <si>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</si>
  <si>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</si>
  <si>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</si>
  <si>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</si>
  <si>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</si>
  <si>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</si>
  <si>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</si>
  <si>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</si>
  <si>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</si>
  <si>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</si>
  <si>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</si>
  <si>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</si>
  <si>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</si>
  <si>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</si>
  <si>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</si>
  <si>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</si>
  <si>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</si>
  <si>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</si>
  <si>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</si>
  <si>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</si>
  <si>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</si>
  <si>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</si>
  <si>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</si>
  <si>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</si>
  <si>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</si>
  <si>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</si>
  <si>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</si>
  <si>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</si>
  <si>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</si>
  <si>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</si>
  <si>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</si>
  <si>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</si>
  <si>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</si>
  <si>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</si>
  <si>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</si>
  <si>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</si>
  <si>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</si>
  <si>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</si>
  <si>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</si>
  <si>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</si>
  <si>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</si>
  <si>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</si>
  <si>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</si>
  <si>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</si>
  <si>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</si>
  <si>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</si>
  <si>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</si>
  <si>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</si>
  <si>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</si>
  <si>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</si>
  <si>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</si>
  <si>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</si>
  <si>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</si>
  <si>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</si>
  <si>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</si>
  <si>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</si>
  <si>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</si>
  <si>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</si>
  <si>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</si>
  <si>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</si>
  <si>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</si>
  <si>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</si>
  <si>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</si>
  <si>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</si>
  <si>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</si>
  <si>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</si>
  <si>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</si>
  <si>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</si>
  <si>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</si>
  <si>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</si>
  <si>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</si>
  <si>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</si>
  <si>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</si>
  <si>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</si>
  <si>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</si>
  <si>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</si>
  <si>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</si>
  <si>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</si>
  <si>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</si>
  <si>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</si>
  <si>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</si>
  <si>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</si>
  <si>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</si>
  <si>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</si>
  <si>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</si>
  <si>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</si>
  <si>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</si>
  <si>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</si>
  <si>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</si>
  <si>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</si>
  <si>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</si>
  <si>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</si>
  <si>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</si>
  <si>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</si>
  <si>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</si>
  <si>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</si>
  <si>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</si>
  <si>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</si>
  <si>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</si>
  <si>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</si>
  <si>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</si>
  <si>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</si>
  <si>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</si>
  <si>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</si>
  <si>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</si>
  <si>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</si>
  <si>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</si>
  <si>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</si>
  <si>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</si>
  <si>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</si>
  <si>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</si>
  <si>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</si>
  <si>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</si>
  <si>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</si>
  <si>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</si>
  <si>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</si>
  <si>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</si>
  <si>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</si>
  <si>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</si>
  <si>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</si>
  <si>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</si>
  <si>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</si>
  <si>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</si>
  <si>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</si>
  <si>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</si>
  <si>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</si>
  <si>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</si>
  <si>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</si>
  <si>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</si>
  <si>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</si>
  <si>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</si>
  <si>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</si>
  <si>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</si>
  <si>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</si>
  <si>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</si>
  <si>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</si>
  <si>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</si>
  <si>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</si>
  <si>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</si>
  <si>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</si>
  <si>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</si>
  <si>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</si>
  <si>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</si>
  <si>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</si>
  <si>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</si>
  <si>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</si>
  <si>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</si>
  <si>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</si>
  <si>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</si>
  <si>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</si>
  <si>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</si>
  <si>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</si>
  <si>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</si>
  <si>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</si>
  <si>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</si>
  <si>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</si>
  <si>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</si>
  <si>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</si>
  <si>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</si>
  <si>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</si>
  <si>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</si>
  <si>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</si>
  <si>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</si>
  <si>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</si>
  <si>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</si>
  <si>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</si>
  <si>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</si>
  <si>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</si>
  <si>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</si>
  <si>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</si>
  <si>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</si>
  <si>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</si>
  <si>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</si>
  <si>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</si>
  <si>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</si>
  <si>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</si>
  <si>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</si>
  <si>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</si>
  <si>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</si>
  <si>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</si>
  <si>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</si>
  <si>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</si>
  <si>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</si>
  <si>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</si>
  <si>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</si>
  <si>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</si>
  <si>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</si>
  <si>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</si>
  <si>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</si>
  <si>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</si>
  <si>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</si>
  <si>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</si>
  <si>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</si>
  <si>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</si>
  <si>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</si>
  <si>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</si>
  <si>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</si>
  <si>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</si>
  <si>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</si>
  <si>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</si>
  <si>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</si>
  <si>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</si>
  <si>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</si>
  <si>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</si>
  <si>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</si>
  <si>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</si>
  <si>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</si>
  <si>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</si>
  <si>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</si>
  <si>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</si>
  <si>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</si>
  <si>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</si>
  <si>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</si>
  <si>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</si>
  <si>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</si>
  <si>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</si>
  <si>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</si>
  <si>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</si>
  <si>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</si>
  <si>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</si>
  <si>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</si>
  <si>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</si>
  <si>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</si>
  <si>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</si>
  <si>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</si>
  <si>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</si>
  <si>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</si>
  <si>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</si>
  <si>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</si>
  <si>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</si>
  <si>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</si>
  <si>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</si>
  <si>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</si>
  <si>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</si>
  <si>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</si>
  <si>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</si>
  <si>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</si>
  <si>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</si>
  <si>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</si>
  <si>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</si>
  <si>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</si>
  <si>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</si>
  <si>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</si>
  <si>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</si>
  <si>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</si>
  <si>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</si>
  <si>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</si>
  <si>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</si>
  <si>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</si>
  <si>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</si>
  <si>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</si>
  <si>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</si>
  <si>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</si>
  <si>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</si>
  <si>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</si>
  <si>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</si>
  <si>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</si>
  <si>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</si>
  <si>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</si>
  <si>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</si>
  <si>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</si>
  <si>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</si>
  <si>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</si>
  <si>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</si>
  <si>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</si>
  <si>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</si>
  <si>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</si>
  <si>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</si>
  <si>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</si>
  <si>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</si>
  <si>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</si>
  <si>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</si>
  <si>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</si>
  <si>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</si>
  <si>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</si>
  <si>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</si>
  <si>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</si>
  <si>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</si>
  <si>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</si>
  <si>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</si>
  <si>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</si>
  <si>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</si>
  <si>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</si>
  <si>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</si>
  <si>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</si>
  <si>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</si>
  <si>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</si>
  <si>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</si>
  <si>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</si>
  <si>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</si>
  <si>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</si>
  <si>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</si>
  <si>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</si>
  <si>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</si>
  <si>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</si>
  <si>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</si>
  <si>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</si>
  <si>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</si>
  <si>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</si>
  <si>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</si>
  <si>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</si>
  <si>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</si>
  <si>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</si>
  <si>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</si>
  <si>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</si>
  <si>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</si>
  <si>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</si>
  <si>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</si>
  <si>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</si>
  <si>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</si>
  <si>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</si>
  <si>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</si>
  <si>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</si>
  <si>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</si>
  <si>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</si>
  <si>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</si>
  <si>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</si>
  <si>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</si>
  <si>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</si>
  <si>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</si>
  <si>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</si>
  <si>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</si>
  <si>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</si>
  <si>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</si>
  <si>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</si>
  <si>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</si>
  <si>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</si>
  <si>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</si>
  <si>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</si>
  <si>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</si>
  <si>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</si>
  <si>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</si>
  <si>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</si>
  <si>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</si>
  <si>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</si>
  <si>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</si>
  <si>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</si>
  <si>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</si>
  <si>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</si>
  <si>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</si>
  <si>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</si>
  <si>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</si>
  <si>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</si>
  <si>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</si>
  <si>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</si>
  <si>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</si>
  <si>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</si>
  <si>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</si>
  <si>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</si>
  <si>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</si>
  <si>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</si>
  <si>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</si>
  <si>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</si>
  <si>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</si>
  <si>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</si>
  <si>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</si>
  <si>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</si>
  <si>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</si>
  <si>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</si>
  <si>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</si>
  <si>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</si>
  <si>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</si>
  <si>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</si>
  <si>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</si>
  <si>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</si>
  <si>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</si>
  <si>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</si>
  <si>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</si>
  <si>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</si>
  <si>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</si>
  <si>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</si>
  <si>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</si>
  <si>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</si>
  <si>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</si>
  <si>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</si>
  <si>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</si>
  <si>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</si>
  <si>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</si>
  <si>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</si>
  <si>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</si>
  <si>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</si>
  <si>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</si>
  <si>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</si>
  <si>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</si>
  <si>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</si>
  <si>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</si>
  <si>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</si>
  <si>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</si>
  <si>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</si>
  <si>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</si>
  <si>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</si>
  <si>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</si>
  <si>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</si>
  <si>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</si>
  <si>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</si>
  <si>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</si>
  <si>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</si>
  <si>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</si>
  <si>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</si>
  <si>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</si>
  <si>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</si>
  <si>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</si>
  <si>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</si>
  <si>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</si>
  <si>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</si>
  <si>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</si>
  <si>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</si>
  <si>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</si>
  <si>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</si>
  <si>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</si>
  <si>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</si>
  <si>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</si>
  <si>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</si>
  <si>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</si>
  <si>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</si>
  <si>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</si>
  <si>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</si>
  <si>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</si>
  <si>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</si>
  <si>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</si>
  <si>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</si>
  <si>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</si>
  <si>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</si>
  <si>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</si>
  <si>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</si>
  <si>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</si>
  <si>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</si>
  <si>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</si>
  <si>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</si>
  <si>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</si>
  <si>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</si>
  <si>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</si>
  <si>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</si>
  <si>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</si>
  <si>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</si>
  <si>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</si>
  <si>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</si>
  <si>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</si>
  <si>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</si>
  <si>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</si>
  <si>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</si>
  <si>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</si>
  <si>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</si>
  <si>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</si>
  <si>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</si>
  <si>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</si>
  <si>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</si>
  <si>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</si>
  <si>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</si>
  <si>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</si>
  <si>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</si>
  <si>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</si>
  <si>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</si>
  <si>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</si>
  <si>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</si>
  <si>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</si>
  <si>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</si>
  <si>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</si>
  <si>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</si>
  <si>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</si>
  <si>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</si>
  <si>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</si>
  <si>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</si>
  <si>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</si>
  <si>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</si>
  <si>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</si>
  <si>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</si>
  <si>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</si>
  <si>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</si>
  <si>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</si>
  <si>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</si>
  <si>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</si>
  <si>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</si>
  <si>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</si>
  <si>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</si>
  <si>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</si>
  <si>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</si>
  <si>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</si>
  <si>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</si>
  <si>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</si>
  <si>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</si>
  <si>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</si>
  <si>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</si>
  <si>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</si>
  <si>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</si>
  <si>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</si>
  <si>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</si>
  <si>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</si>
  <si>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</si>
  <si>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</si>
  <si>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</si>
  <si>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</si>
  <si>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</si>
  <si>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</si>
  <si>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</si>
  <si>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</si>
  <si>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</si>
  <si>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</si>
  <si>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</si>
  <si>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</si>
  <si>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</si>
  <si>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</si>
  <si>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</si>
  <si>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</si>
  <si>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</si>
  <si>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</si>
  <si>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</si>
  <si>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</si>
  <si>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</si>
  <si>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</si>
  <si>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</si>
  <si>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</si>
  <si>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</si>
  <si>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</si>
  <si>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</si>
  <si>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</si>
  <si>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</si>
  <si>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</si>
  <si>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</si>
  <si>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</si>
  <si>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</si>
  <si>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</si>
  <si>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</si>
  <si>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</si>
  <si>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</si>
  <si>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</si>
  <si>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</si>
  <si>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</si>
  <si>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</si>
  <si>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</si>
  <si>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</si>
  <si>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</si>
  <si>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</si>
  <si>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</si>
  <si>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</si>
  <si>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</si>
  <si>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</si>
  <si>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</si>
  <si>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</si>
  <si>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</si>
  <si>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</si>
  <si>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</si>
  <si>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</si>
  <si>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</si>
  <si>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</si>
  <si>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</si>
  <si>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</si>
  <si>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</si>
  <si>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</si>
  <si>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</si>
  <si>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</si>
  <si>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</si>
  <si>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</si>
  <si>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</si>
  <si>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</si>
  <si>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</si>
  <si>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</si>
  <si>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</si>
  <si>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</si>
  <si>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</si>
  <si>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</si>
  <si>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</si>
  <si>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</si>
  <si>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</si>
  <si>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</si>
  <si>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</si>
  <si>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</si>
  <si>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</si>
  <si>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</si>
  <si>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</si>
  <si>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</si>
  <si>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</si>
  <si>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</si>
  <si>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</si>
  <si>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</si>
  <si>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</si>
  <si>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</si>
  <si>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</si>
  <si>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</si>
  <si>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</si>
  <si>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</si>
  <si>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</si>
  <si>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</si>
  <si>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</si>
  <si>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</si>
  <si>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</si>
  <si>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</si>
  <si>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</si>
  <si>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</si>
  <si>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</si>
  <si>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</si>
  <si>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</si>
  <si>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</si>
  <si>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</si>
  <si>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</si>
  <si>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</si>
  <si>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</si>
  <si>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</si>
  <si>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</si>
  <si>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</si>
  <si>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</si>
  <si>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</si>
  <si>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</si>
  <si>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</si>
  <si>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</si>
  <si>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</si>
  <si>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</si>
  <si>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</si>
  <si>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</si>
  <si>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</si>
  <si>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</si>
  <si>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</si>
  <si>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</si>
  <si>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</si>
  <si>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</si>
  <si>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</si>
  <si>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</si>
  <si>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</si>
  <si>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</si>
  <si>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</si>
  <si>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</si>
  <si>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</si>
  <si>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</si>
  <si>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</si>
  <si>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</si>
  <si>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</si>
  <si>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</si>
  <si>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</si>
  <si>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</si>
  <si>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</si>
  <si>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</si>
  <si>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</si>
  <si>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</si>
  <si>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</si>
  <si>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</si>
  <si>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</si>
  <si>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</si>
  <si>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</si>
  <si>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</si>
  <si>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</si>
  <si>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</si>
  <si>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</si>
  <si>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</si>
  <si>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</si>
  <si>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</si>
  <si>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</si>
  <si>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</si>
  <si>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</si>
  <si>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</si>
  <si>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</si>
  <si>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</si>
  <si>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</si>
  <si>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</si>
  <si>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</si>
  <si>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</si>
  <si>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</si>
  <si>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</si>
  <si>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</si>
  <si>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</si>
  <si>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</si>
  <si>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</si>
  <si>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</si>
  <si>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</si>
  <si>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</si>
  <si>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</si>
  <si>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</si>
  <si>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</si>
  <si>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</si>
  <si>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</si>
  <si>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</si>
  <si>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</si>
  <si>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</si>
  <si>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</si>
  <si>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</si>
  <si>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</si>
  <si>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</si>
  <si>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</si>
  <si>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</si>
  <si>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</si>
  <si>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</si>
  <si>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</si>
  <si>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</si>
  <si>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</si>
  <si>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</si>
  <si>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</si>
  <si>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</si>
  <si>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</si>
  <si>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</si>
  <si>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</si>
  <si>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</si>
  <si>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</si>
  <si>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</si>
  <si>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</si>
  <si>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</si>
  <si>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</si>
  <si>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</si>
  <si>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</si>
  <si>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</si>
  <si>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</si>
  <si>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</si>
  <si>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</si>
  <si>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</si>
  <si>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</si>
  <si>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</si>
  <si>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</si>
  <si>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</si>
  <si>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</si>
  <si>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</si>
  <si>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</si>
  <si>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</si>
  <si>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</si>
  <si>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</si>
  <si>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</si>
  <si>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</si>
  <si>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</si>
  <si>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</si>
  <si>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</si>
  <si>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</si>
  <si>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</si>
  <si>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</si>
  <si>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</si>
  <si>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</si>
  <si>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</si>
  <si>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</si>
  <si>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</si>
  <si>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</si>
  <si>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</si>
  <si>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</si>
  <si>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</si>
  <si>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</si>
  <si>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</si>
  <si>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</si>
  <si>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</si>
  <si>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</si>
  <si>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</si>
  <si>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</si>
  <si>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</si>
  <si>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</si>
  <si>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</si>
  <si>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</si>
  <si>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</si>
  <si>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</si>
  <si>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</si>
  <si>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</si>
  <si>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</si>
  <si>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</si>
  <si>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</si>
  <si>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</si>
  <si>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</si>
  <si>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</si>
  <si>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</si>
  <si>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</si>
  <si>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</si>
  <si>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</si>
  <si>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</si>
  <si>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</si>
  <si>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</si>
  <si>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</si>
  <si>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</si>
  <si>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</si>
  <si>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</si>
  <si>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</si>
  <si>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</si>
  <si>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</si>
  <si>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</si>
  <si>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</si>
  <si>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</si>
  <si>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</si>
  <si>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</si>
  <si>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</si>
  <si>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</si>
  <si>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</si>
  <si>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</si>
  <si>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</si>
  <si>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</si>
  <si>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</si>
  <si>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</si>
  <si>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</si>
  <si>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</si>
  <si>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</si>
  <si>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</si>
  <si>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</si>
  <si>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</si>
  <si>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</si>
  <si>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</si>
  <si>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</si>
  <si>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</si>
  <si>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</si>
  <si>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</si>
  <si>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</si>
  <si>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</si>
  <si>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</si>
  <si>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</si>
  <si>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</si>
  <si>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</si>
  <si>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</si>
  <si>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</si>
  <si>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</si>
  <si>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</si>
  <si>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</si>
  <si>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</si>
  <si>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</si>
  <si>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</si>
  <si>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</si>
  <si>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</si>
  <si>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</si>
  <si>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</si>
  <si>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</si>
  <si>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</si>
  <si>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</si>
  <si>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</si>
  <si>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</si>
  <si>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</si>
  <si>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</si>
  <si>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</si>
  <si>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</si>
  <si>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</si>
  <si>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</si>
  <si>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</si>
  <si>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</si>
  <si>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</si>
  <si>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</si>
  <si>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</si>
  <si>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</si>
  <si>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</si>
  <si>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</si>
  <si>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</si>
  <si>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</si>
  <si>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</si>
  <si>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</si>
  <si>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</si>
  <si>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</si>
  <si>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</si>
  <si>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</si>
  <si>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</si>
  <si>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</si>
  <si>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</si>
  <si>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</si>
  <si>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</si>
  <si>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</si>
  <si>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</si>
  <si>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</si>
  <si>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</si>
  <si>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</si>
  <si>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</si>
  <si>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</si>
  <si>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</si>
  <si>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</si>
  <si>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</si>
  <si>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</si>
  <si>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</si>
  <si>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</si>
  <si>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</si>
  <si>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</si>
  <si>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</si>
  <si>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</si>
  <si>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</si>
  <si>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</si>
  <si>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</si>
  <si>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</si>
  <si>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</si>
  <si>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</si>
  <si>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</si>
  <si>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</si>
  <si>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</si>
  <si>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</si>
  <si>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</si>
  <si>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</si>
  <si>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</si>
  <si>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</si>
  <si>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</si>
  <si>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</si>
  <si>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</si>
  <si>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</si>
  <si>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</si>
  <si>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</si>
  <si>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</si>
  <si>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</si>
  <si>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</si>
  <si>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</si>
  <si>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</si>
  <si>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</si>
  <si>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</si>
  <si>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</si>
  <si>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</si>
  <si>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</si>
  <si>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</si>
  <si>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</si>
  <si>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</si>
  <si>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</si>
  <si>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</si>
  <si>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</si>
  <si>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</si>
  <si>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</si>
  <si>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</si>
  <si>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</si>
  <si>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</si>
  <si>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</si>
  <si>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</si>
  <si>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</si>
  <si>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</si>
  <si>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</si>
  <si>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</si>
  <si>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</si>
  <si>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</si>
  <si>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</si>
  <si>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</si>
  <si>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</si>
  <si>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</si>
  <si>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</si>
  <si>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</si>
  <si>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</si>
  <si>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</si>
  <si>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</si>
  <si>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</si>
  <si>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</si>
  <si>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</si>
  <si>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</si>
  <si>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</si>
  <si>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</si>
  <si>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</si>
  <si>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</si>
  <si>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</si>
  <si>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</si>
  <si>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</si>
  <si>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</si>
  <si>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</si>
  <si>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</si>
  <si>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</si>
  <si>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</si>
  <si>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</si>
  <si>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</si>
  <si>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</si>
  <si>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</si>
  <si>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</si>
  <si>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</si>
  <si>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</si>
  <si>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</si>
  <si>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</si>
  <si>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</si>
  <si>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</si>
  <si>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</si>
  <si>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</si>
  <si>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</si>
  <si>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</si>
  <si>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</si>
  <si>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</si>
  <si>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</si>
  <si>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</si>
  <si>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</si>
  <si>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</si>
  <si>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</si>
  <si>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</si>
  <si>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</si>
  <si>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</si>
  <si>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</si>
  <si>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</si>
  <si>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</si>
  <si>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</si>
  <si>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</si>
  <si>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</si>
  <si>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</si>
  <si>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</si>
  <si>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</si>
  <si>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</si>
  <si>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</si>
  <si>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</si>
  <si>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</si>
  <si>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</si>
  <si>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</si>
  <si>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</si>
  <si>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</si>
  <si>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</si>
  <si>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</si>
  <si>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</si>
  <si>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</si>
  <si>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</si>
  <si>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</si>
  <si>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</si>
  <si>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</si>
  <si>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</si>
  <si>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</si>
  <si>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</si>
  <si>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</si>
  <si>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</si>
  <si>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</si>
  <si>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</si>
  <si>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</si>
  <si>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</si>
  <si>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</si>
  <si>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</si>
  <si>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</si>
  <si>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</si>
  <si>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</si>
  <si>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</si>
  <si>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</si>
  <si>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</si>
  <si>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</si>
  <si>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</si>
  <si>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</si>
  <si>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</si>
  <si>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</si>
  <si>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</si>
  <si>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</si>
  <si>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</si>
  <si>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</si>
  <si>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</si>
  <si>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</si>
  <si>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</si>
  <si>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</si>
  <si>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</si>
  <si>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</si>
  <si>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</si>
  <si>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</si>
  <si>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</si>
  <si>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</si>
  <si>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</si>
  <si>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</si>
  <si>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</si>
  <si>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</si>
  <si>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</si>
  <si>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</si>
  <si>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</si>
  <si>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</si>
  <si>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</si>
  <si>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</si>
  <si>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</si>
  <si>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</si>
  <si>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</si>
  <si>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</si>
  <si>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</si>
  <si>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</si>
  <si>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</si>
  <si>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</si>
  <si>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</si>
  <si>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</si>
  <si>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</si>
  <si>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</si>
  <si>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</si>
  <si>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</si>
  <si>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</si>
  <si>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</si>
  <si>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</si>
  <si>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</si>
  <si>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</si>
  <si>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</si>
  <si>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</si>
  <si>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</si>
  <si>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</si>
  <si>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</si>
  <si>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</si>
  <si>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</si>
  <si>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</si>
  <si>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</si>
  <si>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</si>
  <si>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</si>
  <si>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</si>
  <si>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</si>
  <si>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</si>
  <si>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</si>
  <si>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</si>
  <si>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</si>
  <si>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</si>
  <si>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</si>
  <si>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</si>
  <si>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</si>
  <si>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</si>
  <si>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</si>
  <si>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</si>
  <si>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</si>
  <si>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</si>
  <si>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</si>
  <si>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</si>
  <si>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</si>
  <si>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</si>
  <si>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</si>
  <si>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</si>
  <si>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</si>
  <si>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</si>
  <si>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</si>
  <si>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</si>
  <si>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</si>
  <si>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</si>
  <si>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</si>
  <si>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</si>
  <si>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</si>
  <si>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</si>
  <si>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</si>
  <si>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</si>
  <si>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</si>
  <si>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</si>
  <si>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</si>
  <si>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</si>
  <si>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</si>
  <si>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</si>
  <si>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</si>
  <si>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</si>
  <si>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</si>
  <si>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</si>
  <si>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</si>
  <si>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</si>
  <si>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</si>
  <si>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</si>
  <si>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</si>
  <si>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</si>
  <si>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</si>
  <si>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</si>
  <si>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</si>
  <si>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</si>
  <si>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</si>
  <si>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</si>
  <si>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</si>
  <si>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</si>
  <si>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</si>
  <si>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</si>
  <si>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</si>
  <si>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</si>
  <si>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</si>
  <si>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</si>
  <si>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</si>
  <si>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</si>
  <si>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</si>
  <si>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</si>
  <si>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</si>
  <si>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</si>
  <si>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</si>
  <si>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</si>
  <si>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</si>
  <si>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</si>
  <si>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</si>
  <si>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</si>
  <si>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</si>
  <si>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</si>
  <si>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</si>
  <si>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</si>
  <si>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</si>
  <si>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</si>
  <si>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</si>
  <si>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</si>
  <si>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</si>
  <si>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</si>
  <si>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</si>
  <si>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</si>
  <si>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</si>
  <si>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</si>
  <si>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</si>
  <si>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</si>
  <si>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PCM-20251118-00001753</t>
  </si>
  <si>
    <t>EM Team 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</si>
</sst>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26" fillId="0" borderId="8" xfId="0" applyFont="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5" totalsRowShown="0" headerRowDxfId="157" dataDxfId="156" headerRowBorderDxfId="154" tableBorderDxfId="155" totalsRowBorderDxfId="153">
  <autoFilter ref="A1:CJ19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1" totalsRowShown="0" headerRowDxfId="48" dataDxfId="47" headerRowBorderDxfId="45" tableBorderDxfId="46" totalsRowBorderDxfId="44">
  <autoFilter ref="A1:L50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72" totalsRowShown="0" headerRowDxfId="15" dataDxfId="14" headerRowBorderDxfId="12" tableBorderDxfId="13">
  <autoFilter ref="A1:L7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2"/>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316.94033726851922</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45979.888763194445</v>
      </c>
      <c r="H3" s="127"/>
      <c r="I3" s="129" t="str">
        <f>IFERROR(VLOOKUP(D3,DB!A:F,6,0),"")</f>
        <v/>
      </c>
      <c r="J3" s="129" t="str">
        <f>IFERROR(VLOOKUP(D3,DB!A:G,7,0),"")</f>
        <v/>
      </c>
      <c r="K3" s="132"/>
      <c r="L3" s="133" t="str">
        <f>IFERROR(VLOOKUP(D3,DB!A:I,9,0),"")</f>
        <v/>
      </c>
    </row>
    <row r="4" spans="1:15" ht="15" customHeight="1">
      <c r="A4" s="128"/>
      <c r="B4" s="129" t="str">
        <f>IFERROR(VLOOKUP(D4,DB!A:K,11,0),"")</f>
        <v/>
      </c>
      <c r="C4" s="129"/>
      <c r="D4" s="129"/>
      <c r="E4" s="130"/>
      <c r="F4" s="127"/>
      <c r="G4" s="131">
        <f ca="1">IFERROR(NOW()-F4,"")</f>
        <v>45979.888763194445</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45979.888763194445</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45979.888763194445</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45979.888763194445</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45979.888763194445</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45979.888763194445</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45979.888763194445</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45979.888763194445</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45979.888763194445</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45979.888763194445</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45979.888763194445</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45979.888763194445</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45979.888763194445</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45979.888763194445</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45979.888763194445</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45979.888763194445</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45979.888763194445</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45979.888763194445</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45979.888763194445</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45979.888763194445</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45979.888763194445</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45979.888763194445</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45979.888763194445</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45979.888763194445</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45979.888763194445</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45979.888763194445</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45979.888763194445</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45979.888763194445</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45979.888763194445</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45979.888763194445</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45979.888763194445</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45979.888763194445</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45979.888763194445</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45979.888763194445</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45979.888763194445</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45979.888763194445</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45979.888763194445</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45979.888763194445</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45979.888763194445</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45979.888763194445</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45979.888763194445</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45979.888763194445</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45979.888763194445</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45979.888763194445</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45979.888763194445</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45979.888763194445</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45979.888763194445</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45979.888763194445</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45979.888763194445</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45979.888763194445</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45979.888763194445</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45979.888763194445</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45979.888763194445</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45979.888763194445</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45979.888763194445</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45979.888763194445</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45979.888763194445</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45979.888763194445</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45979.888763194445</v>
      </c>
      <c r="H62" s="127"/>
      <c r="I62" s="129" t="str">
        <f>IFERROR(VLOOKUP(D62,DB!A:F,6,0),"")</f>
        <v/>
      </c>
      <c r="J62" s="129" t="str">
        <f>IFERROR(VLOOKUP(D62,DB!A:G,7,0),"")</f>
        <v/>
      </c>
      <c r="K62" s="132"/>
      <c r="L62" s="133" t="str">
        <f>IFERROR(VLOOKUP(D62,DB!A:I,9,0),"")</f>
        <v/>
      </c>
    </row>
  </sheetData>
  <customSheetViews>
    <customSheetView guid="{F6042A99-DD27-4453-835D-0834D95730CC}" filter="1" showAutoFilter="1">
      <pageMargins left="0" right="0" top="0" bottom="0" header="0" footer="0"/>
      <autoFilter ref="B1:M1" xr:uid="{D9151E57-563F-493F-8F2D-0500B41E2955}"/>
    </customSheetView>
  </customSheetViews>
  <dataValidations count="2">
    <dataValidation allowBlank="1" showInputMessage="1" showErrorMessage="1" sqref="E1" xr:uid="{5DBA255D-CDD9-49FB-AD3C-AF70AB4EE696}"/>
    <dataValidation type="list" allowBlank="1" showInputMessage="1" showErrorMessage="1" sqref="E2:E6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5"/>
  <sheetViews>
    <sheetView workbookViewId="0">
      <pane ySplit="1" topLeftCell="A2" activePane="bottomLeft" state="frozen"/>
      <selection pane="bottomLeft" activeCell="A6" sqref="A6:X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154.88892523148388</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s="140" customFormat="1" ht="31.5" customHeight="1">
      <c r="A4" s="101"/>
      <c r="B4" s="18" t="str">
        <f>IFERROR(VLOOKUP(D4,DB!A:K,11,0),"")</f>
        <v/>
      </c>
      <c r="C4" s="18"/>
      <c r="D4" s="18"/>
      <c r="E4" s="102"/>
      <c r="F4" s="103"/>
      <c r="G4" s="104">
        <f ca="1">IFERROR(NOW()-F4,"-")</f>
        <v>45979.888763194445</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45979.888763194445</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45979.888763194445</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45979.888763194445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45979.888763194445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45979.888763194445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45979.888763194445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45979.888763194445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45979.888763194445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45979.888763194445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45979.888763194445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45979.888763194445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45979.888763194445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45979.888763194445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45979.888763194445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45979.888763194445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45979.888763194445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45979.888763194445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45979.888763194445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45979.888763194445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45979.888763194445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45979.888763194445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45979.888763194445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45979.888763194445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45979.888763194445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45979.888763194445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45979.888763194445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45979.888763194445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45979.888763194445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45979.888763194445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45979.888763194445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45979.888763194445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45979.888763194445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45979.888763194445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45979.888763194445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45979.888763194445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45979.888763194445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45979.888763194445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45979.888763194445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45979.888763194445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45979.888763194445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45979.888763194445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45979.888763194445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45979.888763194445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45979.888763194445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45979.888763194445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45979.888763194445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45979.888763194445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45979.888763194445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45979.888763194445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45979.888763194445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45979.888763194445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45979.888763194445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45979.888763194445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45979.888763194445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45979.888763194445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45979.888763194445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45979.888763194445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45979.888763194445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45979.888763194445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45979.888763194445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45979.888763194445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45979.888763194445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45979.888763194445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45979.888763194445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45979.888763194445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45979.888763194445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45979.888763194445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45979.888763194445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45979.888763194445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45979.888763194445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45979.888763194445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45979.888763194445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45979.888763194445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45979.888763194445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45979.888763194445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45979.888763194445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45979.888763194445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45979.888763194445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45979.888763194445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45979.888763194445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45979.888763194445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45979.888763194445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45979.888763194445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45979.888763194445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45979.888763194445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45979.888763194445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45979.888763194445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45979.888763194445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45979.888763194445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45979.888763194445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45979.888763194445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45979.888763194445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45979.888763194445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45979.888763194445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45979.888763194445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45979.888763194445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45979.888763194445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45979.888763194445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45979.888763194445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45979.888763194445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45979.888763194445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45979.888763194445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45979.888763194445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45979.888763194445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45979.888763194445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45979.888763194445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45979.888763194445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45979.888763194445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45979.888763194445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45979.888763194445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45979.888763194445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45979.888763194445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45979.888763194445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45979.888763194445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45979.888763194445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45979.888763194445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45979.888763194445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45979.888763194445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45979.888763194445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45979.888763194445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45979.888763194445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45979.888763194445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45979.888763194445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45979.888763194445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45979.888763194445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45979.888763194445</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45979.888763194445</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45979.888763194445</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45979.888763194445</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45979.888763194445</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45979.888763194445</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45979.888763194445</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45979.888763194445</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45979.888763194445</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45979.888763194445</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45979.888763194445</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45979.888763194445</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45979.888763194445</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45979.888763194445</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45979.888763194445</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45979.888763194445</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45979.888763194445</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45979.888763194445</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45979.888763194445</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45979.888763194445</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45979.888763194445</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45979.888763194445</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45979.888763194445</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45979.888763194445</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45979.888763194445</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45979.888763194445</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45979.888763194445</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45979.888763194445</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45979.888763194445</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45979.888763194445</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45979.888763194445</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45979.888763194445</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45979.888763194445</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45979.888763194445</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45979.888763194445</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45979.888763194445</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45979.888763194445</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45979.888763194445</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45979.888763194445</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45979.888763194445</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45979.888763194445</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45979.888763194445</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45979.888763194445</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45979.888763194445</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45979.888763194445</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45979.888763194445</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45979.888763194445</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45979.888763194445</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45979.888763194445</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45979.888763194445</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45979.888763194445</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45979.888763194445</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45979.888763194445</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45979.888763194445</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45979.888763194445</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45979.888763194445</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45979.888763194445</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45979.888763194445</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45979.888763194445</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45979.888763194445</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45979.888763194445</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45979.888763194445</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45979.888763194445</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45979.888763194445</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45979.888763194445</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45979.888763194445</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sheetData>
  <dataValidations count="2">
    <dataValidation allowBlank="1" showInputMessage="1" showErrorMessage="1" sqref="E1" xr:uid="{4D935161-CDD3-4592-B877-3FB59C99E142}"/>
    <dataValidation type="list" allowBlank="1" showInputMessage="1" showErrorMessage="1" sqref="E3:E19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61"/>
      <c r="E2" s="61"/>
      <c r="F2" s="20"/>
      <c r="G2" s="21">
        <f t="shared" ref="G2:G3" ca="1" si="0">IFERROR(NOW()-F2,"-")</f>
        <v>45979.888763194445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45979.888763194445</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45979.888763194445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45979.888763194445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45979.888763194445</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45979.888763194445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45979.888763194445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45979.888763194445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45979.888763194445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45979.888763194445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45979.888763194445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45979.888763194445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45979.888763194445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45979.888763194445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45979.888763194445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45979.888763194445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45979.888763194445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45979.888763194445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45979.888763194445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45979.888763194445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45979.888763194445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45979.888763194445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45979.888763194445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45979.888763194445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45979.888763194445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45979.888763194445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45979.888763194445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45979.888763194445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45979.888763194445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45979.888763194445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45979.888763194445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45979.888763194445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45979.888763194445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45979.888763194445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45979.888763194445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45979.888763194445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45979.888763194445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45979.888763194445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45979.888763194445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45979.888763194445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45979.888763194445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45979.888763194445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45979.888763194445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45979.888763194445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45979.888763194445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45979.888763194445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45979.888763194445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45979.888763194445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45979.888763194445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45979.888763194445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45979.888763194445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45979.888763194445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45979.888763194445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45979.888763194445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45979.888763194445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45979.888763194445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45979.888763194445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45979.888763194445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45979.888763194445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45979.888763194445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45979.888763194445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45979.888763194445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45979.888763194445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45979.888763194445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45979.888763194445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45979.888763194445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45979.888763194445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45979.888763194445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45979.888763194445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45979.888763194445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45979.888763194445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45979.888763194445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45979.888763194445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45979.888763194445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45979.888763194445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45979.888763194445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45979.888763194445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45979.888763194445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45979.888763194445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45979.888763194445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45979.888763194445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45979.888763194445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45979.888763194445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45979.888763194445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45979.888763194445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45979.888763194445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45979.888763194445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45979.888763194445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45979.888763194445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45979.888763194445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45979.888763194445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45979.888763194445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45979.888763194445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45979.888763194445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45979.888763194445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45979.888763194445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45979.888763194445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45979.888763194445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45979.888763194445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45979.888763194445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45979.888763194445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45979.888763194445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45979.888763194445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45979.888763194445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45979.888763194445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45979.888763194445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45979.888763194445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45979.888763194445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45979.888763194445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45979.888763194445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45979.888763194445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45979.888763194445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45979.888763194445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45979.888763194445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45979.888763194445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45979.888763194445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45979.888763194445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45979.888763194445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45979.888763194445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45979.888763194445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45979.888763194445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45979.888763194445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45979.888763194445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45979.888763194445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45979.888763194445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45979.888763194445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45979.888763194445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45979.888763194445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45979.888763194445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45979.888763194445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45979.888763194445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45979.888763194445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45979.888763194445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45979.888763194445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45979.888763194445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45979.888763194445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45979.888763194445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45979.888763194445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45979.888763194445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45979.888763194445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45979.888763194445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45979.888763194445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45979.888763194445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45979.888763194445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45979.888763194445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45979.888763194445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45979.888763194445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45979.888763194445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45979.888763194445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45979.888763194445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45979.888763194445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45979.888763194445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45979.888763194445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45979.888763194445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45979.888763194445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45979.888763194445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45979.888763194445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45979.888763194445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45979.888763194445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45979.888763194445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45979.888763194445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45979.888763194445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45979.888763194445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45979.888763194445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45979.888763194445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45979.888763194445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45979.888763194445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45979.888763194445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45979.888763194445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45979.888763194445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45979.888763194445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45979.888763194445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45979.888763194445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45979.888763194445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45979.888763194445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45979.888763194445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45979.888763194445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45979.888763194445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45979.888763194445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45979.888763194445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45979.888763194445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45979.888763194445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45979.888763194445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45979.888763194445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45979.888763194445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45979.888763194445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45979.888763194445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45979.888763194445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45979.888763194445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45979.888763194445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45979.888763194445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45979.888763194445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45979.888763194445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45979.888763194445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45979.888763194445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45979.888763194445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45979.888763194445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45979.888763194445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45979.888763194445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45979.888763194445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45979.888763194445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45979.888763194445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45979.888763194445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45979.888763194445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45979.888763194445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45979.888763194445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45979.888763194445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45979.888763194445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45979.888763194445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45979.888763194445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45979.888763194445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45979.888763194445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45979.888763194445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45979.888763194445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45979.888763194445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45979.888763194445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45979.888763194445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45979.888763194445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45979.888763194445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45979.888763194445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45979.888763194445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45979.888763194445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45979.888763194445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45979.888763194445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45979.888763194445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45979.888763194445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45979.888763194445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45979.888763194445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45979.888763194445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45979.888763194445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45979.888763194445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45979.888763194445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45979.888763194445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45979.888763194445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45979.888763194445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45979.888763194445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45979.888763194445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45979.888763194445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45979.888763194445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45979.888763194445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45979.888763194445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45979.888763194445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45979.888763194445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45979.888763194445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45979.888763194445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45979.888763194445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45979.888763194445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45979.888763194445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45979.888763194445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45979.888763194445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45979.888763194445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45979.888763194445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45979.888763194445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45979.888763194445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45979.888763194445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45979.888763194445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45979.888763194445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45979.888763194445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45979.888763194445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45979.888763194445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45979.888763194445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45979.888763194445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45979.888763194445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45979.888763194445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45979.888763194445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45979.888763194445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45979.888763194445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45979.888763194445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45979.888763194445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45979.888763194445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45979.888763194445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45979.888763194445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45979.888763194445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45979.888763194445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45979.888763194445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45979.888763194445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45979.888763194445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45979.888763194445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45979.888763194445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45979.888763194445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45979.888763194445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45979.888763194445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45979.888763194445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45979.888763194445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45979.888763194445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45979.888763194445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45979.888763194445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45979.888763194445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45979.888763194445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45979.888763194445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45979.888763194445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45979.888763194445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45979.888763194445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45979.888763194445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45979.888763194445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45979.888763194445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45979.888763194445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45979.888763194445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45979.888763194445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45979.888763194445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45979.888763194445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45979.888763194445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45979.888763194445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45979.888763194445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45979.888763194445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45979.888763194445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45979.888763194445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45979.888763194445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45979.888763194445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45979.888763194445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45979.888763194445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45979.888763194445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45979.888763194445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45979.888763194445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45979.888763194445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45979.888763194445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45979.888763194445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45979.888763194445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45979.888763194445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45979.888763194445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45979.888763194445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45979.888763194445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45979.888763194445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45979.888763194445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45979.888763194445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45979.888763194445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45979.888763194445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45979.888763194445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45979.888763194445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45979.888763194445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45979.888763194445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45979.888763194445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45979.888763194445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45979.888763194445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45979.888763194445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45979.888763194445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45979.888763194445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45979.888763194445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45979.888763194445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45979.888763194445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45979.888763194445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45979.888763194445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45979.888763194445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45979.888763194445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45979.888763194445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45979.888763194445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45979.888763194445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45979.888763194445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45979.888763194445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45979.888763194445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45979.888763194445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45979.888763194445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45979.888763194445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45979.888763194445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45979.888763194445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45979.888763194445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45979.888763194445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45979.888763194445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45979.888763194445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45979.888763194445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45979.888763194445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45979.888763194445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45979.888763194445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45979.888763194445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45979.888763194445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45979.888763194445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45979.888763194445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45979.888763194445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45979.888763194445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45979.888763194445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45979.888763194445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45979.888763194445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45979.888763194445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45979.888763194445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45979.888763194445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45979.888763194445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45979.888763194445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45979.888763194445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45979.888763194445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45979.888763194445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45979.888763194445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45979.888763194445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45979.888763194445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45979.888763194445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45979.888763194445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45979.888763194445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45979.888763194445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45979.888763194445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45979.888763194445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45979.888763194445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45979.888763194445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45979.888763194445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45979.888763194445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45979.888763194445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45979.888763194445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45979.888763194445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45979.888763194445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45979.888763194445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45979.888763194445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45979.888763194445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45979.888763194445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45979.888763194445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45979.888763194445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45979.888763194445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45979.888763194445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45979.888763194445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45979.888763194445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45979.888763194445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45979.888763194445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45979.888763194445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45979.888763194445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45979.888763194445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45979.888763194445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45979.888763194445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45979.888763194445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45979.888763194445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45979.888763194445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45979.888763194445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45979.888763194445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45979.888763194445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45979.888763194445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45979.888763194445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45979.888763194445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45979.888763194445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45979.888763194445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45979.888763194445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45979.888763194445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45979.888763194445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45979.888763194445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45979.888763194445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45979.888763194445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45979.888763194445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45979.888763194445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45979.888763194445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45979.888763194445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45979.888763194445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45979.888763194445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45979.888763194445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45979.888763194445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45979.888763194445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45979.888763194445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45979.888763194445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45979.888763194445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45979.888763194445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45979.888763194445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45979.888763194445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45979.888763194445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45979.888763194445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45979.888763194445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45979.888763194445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45979.888763194445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45979.888763194445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45979.888763194445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45979.888763194445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45979.888763194445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45979.888763194445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45979.888763194445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45979.888763194445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45979.888763194445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45979.888763194445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45979.888763194445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45979.888763194445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45979.888763194445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45979.888763194445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45979.888763194445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45979.888763194445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45979.888763194445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45979.888763194445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45979.888763194445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45979.888763194445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45979.888763194445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45979.888763194445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45979.888763194445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45979.888763194445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45979.888763194445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45979.888763194445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45979.888763194445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45979.888763194445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45979.888763194445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45979.888763194445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45979.888763194445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45979.888763194445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45979.888763194445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45979.888763194445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45979.888763194445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45979.888763194445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45979.888763194445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45979.888763194445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45979.888763194445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45979.888763194445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45979.888763194445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45979.888763194445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45979.888763194445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45979.888763194445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45979.888763194445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45979.888763194445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45979.888763194445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45979.888763194445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45979.888763194445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45979.888763194445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45979.888763194445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45979.888763194445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45979.888763194445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45979.888763194445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45979.888763194445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45979.888763194445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45979.888763194445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45979.888763194445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45979.888763194445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45979.888763194445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45979.888763194445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45979.888763194445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45979.888763194445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45979.888763194445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45979.888763194445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45979.888763194445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45979.888763194445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45979.888763194445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45979.888763194445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45979.888763194445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45979.888763194445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45979.888763194445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45979.888763194445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45979.888763194445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45979.888763194445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45979.888763194445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45979.888763194445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45979.888763194445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45979.888763194445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45979.888763194445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45979.888763194445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45979.888763194445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45979.888763194445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45979.888763194445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45979.888763194445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45979.888763194445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45979.888763194445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45979.888763194445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45979.888763194445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45979.888763194445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45979.888763194445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45979.888763194445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45979.888763194445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45979.888763194445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45979.888763194445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45979.888763194445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45979.888763194445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45979.888763194445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45979.888763194445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45979.888763194445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45979.888763194445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45979.888763194445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45979.888763194445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45979.888763194445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45979.888763194445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45979.888763194445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45979.888763194445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45979.888763194445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45979.888763194445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45979.888763194445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45979.888763194445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45979.888763194445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45979.888763194445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45979.888763194445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45979.888763194445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45979.888763194445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45979.888763194445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45979.888763194445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45979.888763194445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45979.888763194445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45979.888763194445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45979.888763194445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45979.888763194445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45979.888763194445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45979.888763194445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45979.888763194445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45979.888763194445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45979.888763194445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45979.888763194445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45979.888763194445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45979.888763194445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45979.888763194445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45979.888763194445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45979.888763194445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45979.888763194445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45979.888763194445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45979.888763194445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45979.888763194445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45979.888763194445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45979.888763194445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45979.888763194445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45979.888763194445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45979.888763194445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45979.888763194445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45979.888763194445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45979.888763194445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45979.888763194445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45979.888763194445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45979.888763194445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45979.888763194445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45979.888763194445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45979.888763194445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45979.888763194445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45979.888763194445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45979.888763194445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45979.888763194445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45979.888763194445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45979.888763194445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45979.888763194445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45979.888763194445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45979.888763194445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45979.888763194445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45979.888763194445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45979.888763194445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45979.888763194445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45979.888763194445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45979.888763194445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45979.888763194445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45979.888763194445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45979.888763194445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45979.888763194445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45979.888763194445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45979.888763194445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45979.888763194445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45979.888763194445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45979.888763194445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45979.888763194445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45979.888763194445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45979.888763194445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45979.888763194445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45979.888763194445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45979.888763194445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45979.888763194445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45979.888763194445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45979.888763194445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45979.888763194445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45979.888763194445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45979.888763194445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45979.888763194445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45979.888763194445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45979.888763194445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45979.888763194445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45979.888763194445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45979.888763194445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45979.888763194445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45979.888763194445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45979.888763194445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45979.888763194445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45979.888763194445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45979.888763194445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45979.888763194445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45979.888763194445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45979.888763194445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45979.888763194445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45979.888763194445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45979.888763194445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45979.888763194445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45979.888763194445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45979.888763194445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45979.888763194445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45979.888763194445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45979.888763194445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45979.888763194445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45979.888763194445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45979.888763194445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45979.888763194445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45979.888763194445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45979.888763194445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45979.888763194445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45979.888763194445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45979.888763194445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45979.888763194445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45979.888763194445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45979.888763194445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45979.888763194445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45979.888763194445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45979.888763194445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45979.888763194445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45979.888763194445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45979.888763194445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45979.888763194445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45979.888763194445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45979.888763194445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45979.888763194445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45979.888763194445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45979.888763194445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45979.888763194445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45979.888763194445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45979.888763194445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45979.888763194445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45979.888763194445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45979.888763194445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45979.888763194445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45979.888763194445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45979.888763194445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45979.888763194445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45979.888763194445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45979.888763194445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45979.888763194445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45979.888763194445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45979.888763194445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45979.888763194445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45979.888763194445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45979.888763194445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45979.888763194445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45979.888763194445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45979.888763194445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45979.888763194445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45979.888763194445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45979.888763194445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45979.888763194445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45979.888763194445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45979.888763194445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45979.888763194445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45979.888763194445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45979.888763194445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45979.888763194445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45979.888763194445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45979.888763194445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45979.888763194445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45979.888763194445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45979.888763194445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45979.888763194445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45979.888763194445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45979.888763194445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45979.888763194445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45979.888763194445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45979.888763194445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45979.888763194445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45979.888763194445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45979.888763194445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45979.888763194445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45979.888763194445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45979.888763194445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45979.888763194445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45979.888763194445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45979.888763194445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45979.888763194445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45979.888763194445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45979.888763194445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45979.888763194445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45979.888763194445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45979.888763194445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45979.888763194445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45979.888763194445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45979.888763194445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45979.888763194445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45979.888763194445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45979.888763194445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45979.888763194445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45979.888763194445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45979.888763194445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45979.888763194445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45979.888763194445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45979.888763194445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45979.888763194445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45979.888763194445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45979.888763194445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45979.888763194445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45979.888763194445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45979.888763194445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45979.888763194445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45979.888763194445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45979.888763194445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45979.888763194445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45979.888763194445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45979.888763194445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45979.888763194445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45979.888763194445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45979.888763194445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45979.888763194445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45979.888763194445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45979.888763194445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45979.888763194445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45979.888763194445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45979.888763194445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45979.888763194445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45979.888763194445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45979.888763194445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45979.888763194445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45979.888763194445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45979.888763194445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45979.888763194445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45979.888763194445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45979.888763194445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45979.888763194445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45979.888763194445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45979.888763194445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45979.888763194445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45979.888763194445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45979.888763194445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45979.888763194445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45979.888763194445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45979.888763194445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45979.888763194445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45979.888763194445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45979.888763194445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45979.888763194445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45979.888763194445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45979.888763194445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45979.888763194445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45979.888763194445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45979.888763194445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45979.888763194445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45979.888763194445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45979.888763194445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45979.888763194445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45979.888763194445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45979.888763194445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45979.888763194445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45979.888763194445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45979.888763194445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45979.888763194445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45979.888763194445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45979.888763194445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45979.888763194445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45979.888763194445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45979.888763194445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45979.888763194445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45979.888763194445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45979.888763194445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45979.888763194445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45979.888763194445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45979.888763194445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45979.888763194445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45979.888763194445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45979.888763194445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45979.888763194445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45979.888763194445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45979.888763194445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45979.888763194445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45979.888763194445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45979.888763194445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45979.888763194445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45979.888763194445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45979.888763194445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45979.888763194445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45979.888763194445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45979.888763194445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45979.888763194445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45979.888763194445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45979.888763194445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45979.888763194445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45979.888763194445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45979.888763194445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45979.888763194445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45979.888763194445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45979.888763194445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45979.888763194445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45979.888763194445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45979.888763194445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45979.888763194445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45979.888763194445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45979.888763194445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45979.888763194445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45979.888763194445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45979.888763194445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45979.888763194445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45979.888763194445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45979.888763194445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45979.888763194445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45979.888763194445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45979.888763194445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45979.888763194445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45979.888763194445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45979.888763194445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45979.888763194445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45979.888763194445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45979.888763194445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45979.888763194445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45979.888763194445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45979.888763194445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45979.888763194445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45979.888763194445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45979.888763194445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45979.888763194445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45979.888763194445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45979.888763194445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45979.888763194445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45979.888763194445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45979.888763194445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45979.888763194445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45979.888763194445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45979.888763194445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45979.888763194445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45979.888763194445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45979.888763194445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45979.888763194445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45979.888763194445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45979.888763194445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45979.888763194445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45979.888763194445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45979.888763194445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45979.888763194445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45979.888763194445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45979.888763194445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45979.888763194445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45979.888763194445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45979.888763194445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45979.888763194445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45979.888763194445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45979.888763194445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45979.888763194445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45979.888763194445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45979.888763194445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45979.888763194445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45979.888763194445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45979.888763194445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45979.888763194445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45979.888763194445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45979.888763194445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45979.888763194445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45979.888763194445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45979.888763194445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45979.888763194445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45979.888763194445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45979.888763194445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45979.888763194445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45979.888763194445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45979.888763194445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45979.888763194445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45979.888763194445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45979.888763194445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45979.888763194445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45979.888763194445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45979.888763194445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45979.888763194445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45979.888763194445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45979.888763194445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45979.888763194445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45979.888763194445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45979.888763194445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45979.888763194445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45979.888763194445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45979.888763194445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45979.888763194445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45979.888763194445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45979.888763194445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45979.888763194445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45979.888763194445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45979.888763194445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45979.888763194445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45979.888763194445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45979.888763194445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45979.888763194445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45979.888763194445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45979.888763194445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45979.888763194445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45979.888763194445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45979.888763194445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45979.888763194445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45979.888763194445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45979.888763194445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45979.888763194445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45979.888763194445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45979.888763194445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45979.888763194445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45979.888763194445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45979.888763194445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45979.888763194445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45979.888763194445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45979.888763194445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45979.888763194445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45979.888763194445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45979.888763194445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45979.888763194445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45979.888763194445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45979.888763194445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45979.888763194445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45979.888763194445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45979.888763194445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45979.888763194445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45979.888763194445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45979.888763194445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45979.888763194445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45979.888763194445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45979.888763194445</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1"/>
  <sheetViews>
    <sheetView workbookViewId="0">
      <selection activeCell="K6" sqref="K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39105</v>
      </c>
      <c r="B2" s="91" t="str">
        <f>IFERROR(VLOOKUP(D2,DB!A:K,11,0),"")</f>
        <v>R4</v>
      </c>
      <c r="C2" s="93">
        <v>1</v>
      </c>
      <c r="D2" s="91" t="s">
        <v>35092</v>
      </c>
      <c r="E2" s="94" t="s">
        <v>39021</v>
      </c>
      <c r="F2" s="95">
        <v>45703.480717592596</v>
      </c>
      <c r="G2" s="96">
        <f ca="1">IFERROR(NOW()-F2,"")</f>
        <v>276.40804560184915</v>
      </c>
      <c r="H2" s="95">
        <v>45703.474768518521</v>
      </c>
      <c r="I2" s="95" t="str">
        <f>IFERROR(VLOOKUP(D2,DB!A:F,6,0),"")</f>
        <v>SCECO</v>
      </c>
      <c r="J2" s="95" t="str">
        <f>IFERROR(VLOOKUP(D2,DB!A:G,7,0),"")</f>
        <v>Dead</v>
      </c>
      <c r="K2" s="97" t="s">
        <v>39106</v>
      </c>
      <c r="L2" s="91" t="str">
        <f>IFERROR(VLOOKUP(D2,DB!A:I,9,0),"")</f>
        <v>Latis</v>
      </c>
    </row>
    <row r="3" spans="1:16" ht="15" customHeight="1">
      <c r="A3" s="113"/>
      <c r="B3" s="113" t="str">
        <f>IFERROR(VLOOKUP(D3,DB!A:K,11,0),"")</f>
        <v/>
      </c>
      <c r="C3" s="93"/>
      <c r="D3" s="91"/>
      <c r="E3" s="94"/>
      <c r="F3" s="95"/>
      <c r="G3" s="96">
        <f ca="1">IFERROR(NOW()-F3,"")</f>
        <v>45979.888763194445</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ca="1">IFERROR(NOW()-F4,"")</f>
        <v>45979.888763194445</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45979.888763194445</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45979.888763194445</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45979.888763194445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45979.888763194445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ref="G9:G71" ca="1" si="0">IFERROR(NOW()-F9,"")</f>
        <v>45979.888763194445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45979.888763194445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45979.888763194445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45979.888763194445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45979.888763194445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45979.888763194445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45979.888763194445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45979.888763194445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45979.888763194445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45979.888763194445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45979.888763194445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45979.888763194445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45979.888763194445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45979.888763194445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45979.888763194445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45979.888763194445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45979.888763194445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45979.888763194445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45979.888763194445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45979.888763194445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45979.888763194445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45979.888763194445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45979.888763194445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45979.888763194445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45979.888763194445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45979.888763194445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45979.888763194445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45979.888763194445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45979.888763194445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45979.888763194445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45979.888763194445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45979.888763194445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45979.888763194445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45979.888763194445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45979.888763194445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45979.888763194445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45979.888763194445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45979.888763194445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45979.888763194445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45979.888763194445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45979.888763194445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45979.888763194445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45979.888763194445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45979.888763194445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45979.888763194445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45979.888763194445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45979.888763194445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45979.888763194445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45979.888763194445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45979.888763194445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45979.888763194445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45979.888763194445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45979.888763194445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45979.888763194445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45979.888763194445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45979.888763194445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45979.888763194445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45979.888763194445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45979.888763194445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45979.888763194445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45979.888763194445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45979.888763194445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45979.888763194445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ref="G72:G135" ca="1" si="1">IFERROR(NOW()-F72,"")</f>
        <v>45979.888763194445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45979.888763194445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45979.888763194445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45979.888763194445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45979.888763194445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45979.888763194445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45979.888763194445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45979.888763194445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45979.888763194445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45979.888763194445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45979.888763194445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45979.888763194445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45979.888763194445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45979.888763194445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45979.888763194445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45979.888763194445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45979.888763194445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45979.888763194445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45979.888763194445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45979.888763194445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45979.888763194445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45979.888763194445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45979.888763194445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45979.888763194445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45979.888763194445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45979.888763194445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45979.888763194445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45979.888763194445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45979.888763194445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45979.888763194445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45979.888763194445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45979.888763194445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45979.888763194445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45979.888763194445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45979.888763194445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45979.888763194445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45979.888763194445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45979.888763194445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45979.888763194445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45979.888763194445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45979.888763194445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45979.888763194445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45979.888763194445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45979.888763194445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45979.888763194445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45979.888763194445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45979.888763194445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45979.888763194445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45979.888763194445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45979.888763194445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45979.888763194445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45979.888763194445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45979.888763194445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45979.888763194445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45979.888763194445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45979.888763194445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45979.888763194445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45979.888763194445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45979.888763194445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45979.888763194445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45979.888763194445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45979.888763194445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45979.888763194445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45979.888763194445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ref="G136:G199" ca="1" si="2">IFERROR(NOW()-F136,"")</f>
        <v>45979.888763194445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45979.888763194445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45979.888763194445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45979.888763194445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45979.888763194445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45979.888763194445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45979.888763194445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45979.888763194445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45979.888763194445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45979.888763194445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45979.888763194445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45979.888763194445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45979.888763194445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45979.888763194445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45979.888763194445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45979.888763194445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45979.888763194445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45979.888763194445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45979.888763194445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45979.888763194445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45979.888763194445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45979.888763194445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45979.888763194445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45979.888763194445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45979.888763194445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45979.888763194445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45979.888763194445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45979.888763194445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45979.888763194445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45979.888763194445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45979.888763194445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45979.888763194445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45979.888763194445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45979.888763194445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45979.888763194445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45979.888763194445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45979.888763194445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45979.888763194445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45979.888763194445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45979.888763194445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45979.888763194445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45979.888763194445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45979.888763194445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45979.888763194445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45979.888763194445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45979.888763194445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45979.888763194445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45979.888763194445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45979.888763194445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45979.888763194445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45979.888763194445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45979.888763194445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45979.888763194445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45979.888763194445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45979.888763194445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45979.888763194445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45979.888763194445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45979.888763194445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45979.888763194445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45979.888763194445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45979.888763194445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45979.888763194445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45979.888763194445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45979.888763194445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ref="G200:G263" ca="1" si="3">IFERROR(NOW()-F200,"")</f>
        <v>45979.888763194445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45979.888763194445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45979.888763194445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45979.888763194445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45979.888763194445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45979.888763194445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45979.888763194445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45979.888763194445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45979.888763194445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45979.888763194445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45979.888763194445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45979.888763194445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45979.888763194445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45979.888763194445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45979.888763194445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45979.888763194445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45979.888763194445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45979.888763194445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45979.888763194445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45979.888763194445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45979.888763194445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45979.888763194445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45979.888763194445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45979.888763194445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45979.888763194445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45979.888763194445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45979.888763194445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45979.888763194445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45979.888763194445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45979.888763194445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45979.888763194445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45979.888763194445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45979.888763194445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45979.888763194445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45979.888763194445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45979.888763194445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45979.888763194445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45979.888763194445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45979.888763194445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45979.888763194445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45979.888763194445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45979.888763194445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45979.888763194445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45979.888763194445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45979.888763194445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45979.888763194445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45979.888763194445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45979.888763194445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45979.888763194445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45979.888763194445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45979.888763194445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45979.888763194445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45979.888763194445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45979.888763194445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45979.888763194445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45979.888763194445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45979.888763194445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45979.888763194445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45979.888763194445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45979.888763194445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45979.888763194445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45979.888763194445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45979.888763194445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45979.888763194445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ref="G264:G327" ca="1" si="4">IFERROR(NOW()-F264,"")</f>
        <v>45979.888763194445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45979.888763194445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45979.888763194445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45979.888763194445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45979.888763194445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45979.888763194445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45979.888763194445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45979.888763194445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45979.888763194445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45979.888763194445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45979.888763194445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45979.888763194445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45979.888763194445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45979.888763194445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45979.888763194445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45979.888763194445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45979.888763194445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45979.888763194445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45979.888763194445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45979.888763194445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45979.888763194445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45979.888763194445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45979.888763194445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45979.888763194445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45979.888763194445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45979.888763194445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45979.888763194445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45979.888763194445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45979.888763194445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45979.888763194445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45979.888763194445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45979.888763194445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45979.888763194445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45979.888763194445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45979.888763194445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45979.888763194445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45979.888763194445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45979.888763194445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45979.888763194445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45979.888763194445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45979.888763194445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45979.888763194445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45979.888763194445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45979.888763194445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45979.888763194445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45979.888763194445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45979.888763194445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45979.888763194445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45979.888763194445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45979.888763194445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45979.888763194445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45979.888763194445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45979.888763194445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45979.888763194445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45979.888763194445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45979.888763194445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45979.888763194445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45979.888763194445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45979.888763194445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45979.888763194445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45979.888763194445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45979.888763194445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45979.888763194445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45979.888763194445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ref="G328:G391" ca="1" si="5">IFERROR(NOW()-F328,"")</f>
        <v>45979.888763194445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45979.888763194445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45979.888763194445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45979.888763194445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45979.888763194445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45979.888763194445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45979.888763194445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45979.888763194445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45979.888763194445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45979.888763194445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45979.888763194445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45979.888763194445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45979.888763194445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45979.888763194445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45979.888763194445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45979.888763194445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45979.888763194445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45979.888763194445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45979.888763194445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45979.888763194445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45979.888763194445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45979.888763194445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45979.888763194445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45979.888763194445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45979.888763194445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45979.888763194445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45979.888763194445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45979.888763194445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45979.888763194445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45979.888763194445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45979.888763194445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45979.888763194445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45979.888763194445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45979.888763194445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45979.888763194445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45979.888763194445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45979.888763194445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45979.888763194445</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45979.888763194445</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45979.888763194445</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45979.888763194445</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45979.888763194445</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45979.888763194445</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45979.888763194445</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45979.888763194445</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45979.888763194445</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45979.888763194445</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45979.888763194445</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45979.888763194445</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45979.888763194445</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45979.888763194445</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45979.888763194445</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45979.888763194445</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45979.888763194445</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45979.888763194445</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45979.888763194445</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45979.888763194445</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45979.888763194445</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45979.888763194445</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45979.888763194445</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45979.888763194445</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45979.888763194445</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45979.888763194445</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45979.888763194445</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ref="G392:G455" ca="1" si="6">IFERROR(NOW()-F392,"")</f>
        <v>45979.888763194445</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45979.888763194445</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45979.888763194445</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45979.888763194445</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45979.888763194445</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45979.888763194445</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45979.888763194445</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45979.888763194445</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45979.888763194445</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45979.888763194445</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45979.888763194445</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45979.888763194445</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45979.888763194445</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45979.888763194445</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45979.888763194445</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45979.888763194445</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45979.888763194445</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45979.888763194445</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45979.888763194445</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45979.888763194445</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45979.888763194445</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45979.888763194445</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45979.888763194445</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45979.888763194445</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45979.888763194445</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45979.888763194445</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45979.888763194445</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45979.888763194445</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45979.888763194445</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45979.888763194445</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45979.888763194445</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45979.888763194445</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45979.888763194445</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45979.888763194445</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45979.888763194445</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45979.888763194445</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45979.888763194445</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45979.888763194445</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45979.888763194445</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45979.888763194445</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45979.888763194445</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45979.888763194445</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45979.888763194445</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45979.888763194445</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45979.888763194445</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45979.888763194445</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45979.888763194445</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45979.888763194445</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45979.888763194445</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45979.888763194445</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45979.888763194445</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45979.888763194445</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45979.888763194445</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45979.888763194445</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45979.888763194445</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45979.888763194445</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45979.888763194445</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45979.888763194445</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45979.888763194445</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45979.888763194445</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45979.888763194445</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45979.888763194445</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45979.888763194445</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45979.888763194445</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ref="G456:G501" ca="1" si="7">IFERROR(NOW()-F456,"")</f>
        <v>45979.888763194445</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45979.888763194445</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45979.888763194445</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45979.888763194445</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45979.888763194445</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45979.888763194445</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45979.888763194445</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45979.888763194445</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45979.888763194445</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45979.888763194445</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45979.888763194445</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45979.888763194445</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45979.888763194445</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45979.888763194445</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45979.888763194445</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45979.888763194445</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45979.888763194445</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45979.888763194445</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45979.888763194445</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45979.888763194445</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45979.888763194445</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45979.888763194445</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45979.888763194445</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45979.888763194445</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45979.888763194445</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45979.888763194445</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45979.888763194445</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45979.888763194445</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45979.888763194445</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45979.888763194445</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45979.888763194445</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45979.888763194445</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45979.888763194445</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45979.888763194445</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45979.888763194445</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45979.888763194445</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45979.888763194445</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45979.888763194445</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45979.888763194445</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45979.888763194445</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45979.888763194445</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45979.888763194445</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45979.888763194445</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45979.888763194445</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45979.888763194445</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45979.888763194445</v>
      </c>
      <c r="H501" s="95"/>
      <c r="I501" s="113" t="str">
        <f>IFERROR(VLOOKUP(D501,DB!A:F,6,0),"")</f>
        <v/>
      </c>
      <c r="J501" s="113" t="str">
        <f>IFERROR(VLOOKUP(D501,DB!A:G,7,0),"")</f>
        <v/>
      </c>
      <c r="K501" s="97"/>
      <c r="L501" s="91" t="str">
        <f>IFERROR(VLOOKUP(D501,DB!A:I,9,0),"")</f>
        <v/>
      </c>
    </row>
  </sheetData>
  <dataValidations count="2">
    <dataValidation allowBlank="1" showInputMessage="1" showErrorMessage="1" sqref="E1" xr:uid="{A4F81451-56CC-4543-9497-104C4E44EE4B}"/>
    <dataValidation type="list" allowBlank="1" showInputMessage="1" showErrorMessage="1" sqref="E2:E50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2"/>
  <sheetViews>
    <sheetView workbookViewId="0">
      <selection activeCell="D9" sqref="D9"/>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39107</v>
      </c>
      <c r="B2" s="37" t="str">
        <f>IFERROR(VLOOKUP(D2,DB!A:K,11,0),"")</f>
        <v>R5</v>
      </c>
      <c r="C2" s="37">
        <v>3</v>
      </c>
      <c r="D2" s="106" t="s">
        <v>36011</v>
      </c>
      <c r="E2" s="37" t="s">
        <v>39021</v>
      </c>
      <c r="F2" s="38">
        <v>45891.832060185188</v>
      </c>
      <c r="G2" s="108">
        <f ca="1">IFERROR(NOW()-F2,"")</f>
        <v>88.056703009257035</v>
      </c>
      <c r="H2" s="38">
        <v>45891.790393518517</v>
      </c>
      <c r="I2" s="37" t="str">
        <f>IFERROR(VLOOKUP(D2,DB!A:F,6,0),"")</f>
        <v>Generator-SG</v>
      </c>
      <c r="J2" s="37" t="str">
        <f>IFERROR(VLOOKUP(D2,DB!A:G,7,0),"")</f>
        <v>Vandalized</v>
      </c>
      <c r="K2" s="37" t="s">
        <v>39108</v>
      </c>
      <c r="L2" s="37" t="str">
        <f>IFERROR(VLOOKUP(D2,DB!A:I,9,0),"")</f>
        <v>Latis</v>
      </c>
      <c r="M2" s="105"/>
    </row>
    <row r="3" spans="1:13" ht="30">
      <c r="A3" s="37" t="s">
        <v>39109</v>
      </c>
      <c r="B3" s="37" t="str">
        <f>IFERROR(VLOOKUP(D3,DB!A:K,11,0),"")</f>
        <v>R5</v>
      </c>
      <c r="C3" s="37">
        <v>1</v>
      </c>
      <c r="D3" s="37" t="s">
        <v>33268</v>
      </c>
      <c r="E3" s="37" t="s">
        <v>39100</v>
      </c>
      <c r="F3" s="38">
        <v>45926.188877314817</v>
      </c>
      <c r="G3" s="108">
        <f t="shared" ref="G3" ca="1" si="0">IFERROR(NOW()-F3,"")</f>
        <v>53.69988587962871</v>
      </c>
      <c r="H3" s="38">
        <v>45926.158159722225</v>
      </c>
      <c r="I3" s="37" t="str">
        <f>IFERROR(VLOOKUP(D3,DB!A:F,6,0),"")</f>
        <v>SCECO</v>
      </c>
      <c r="J3" s="37" t="str">
        <f>IFERROR(VLOOKUP(D3,DB!A:G,7,0),"")</f>
        <v>Good</v>
      </c>
      <c r="K3" s="37" t="s">
        <v>39110</v>
      </c>
      <c r="L3" s="37" t="str">
        <f>IFERROR(VLOOKUP(D3,DB!A:I,9,0),"")</f>
        <v>Latis</v>
      </c>
      <c r="M3" s="105"/>
    </row>
    <row r="4" spans="1:13" ht="48" customHeight="1">
      <c r="A4" s="109" t="s">
        <v>39111</v>
      </c>
      <c r="B4" s="109" t="str">
        <f>IFERROR(VLOOKUP(D4,DB!A:K,11,0),"")</f>
        <v>R5</v>
      </c>
      <c r="C4" s="109">
        <v>1</v>
      </c>
      <c r="D4" s="109" t="s">
        <v>34758</v>
      </c>
      <c r="E4" s="109" t="s">
        <v>39100</v>
      </c>
      <c r="F4" s="110">
        <v>45948.661111111112</v>
      </c>
      <c r="G4" s="111">
        <f t="shared" ref="G4" ca="1" si="1">IFERROR(NOW()-F4,"")</f>
        <v>31.227652083332941</v>
      </c>
      <c r="H4" s="110">
        <v>45948.661111111112</v>
      </c>
      <c r="I4" s="109" t="str">
        <f>IFERROR(VLOOKUP(D4,DB!A:F,6,0),"")</f>
        <v>SCECO</v>
      </c>
      <c r="J4" s="109" t="str">
        <f>IFERROR(VLOOKUP(D4,DB!A:G,7,0),"")</f>
        <v>Dead</v>
      </c>
      <c r="K4" s="109" t="s">
        <v>39112</v>
      </c>
      <c r="L4" s="109" t="str">
        <f>IFERROR(VLOOKUP(D4,DB!A:I,9,0),"")</f>
        <v>Latis</v>
      </c>
    </row>
    <row r="5" spans="1:13" s="105" customFormat="1">
      <c r="A5" s="109" t="s">
        <v>39113</v>
      </c>
      <c r="B5" s="109" t="str">
        <f>IFERROR(VLOOKUP(D5,DB!A:K,11,0),"")</f>
        <v>R5</v>
      </c>
      <c r="C5" s="109">
        <v>1</v>
      </c>
      <c r="D5" s="109" t="s">
        <v>33371</v>
      </c>
      <c r="E5" s="109" t="s">
        <v>39021</v>
      </c>
      <c r="F5" s="135">
        <v>45977.514803240738</v>
      </c>
      <c r="G5" s="111">
        <f ca="1">IFERROR(NOW()-F5,"")</f>
        <v>2.3739599537075264</v>
      </c>
      <c r="H5" s="135">
        <v>45977.468807870369</v>
      </c>
      <c r="I5" s="109" t="str">
        <f>IFERROR(VLOOKUP(D5,DB!A:F,6,0),"")</f>
        <v>SCECO</v>
      </c>
      <c r="J5" s="109" t="str">
        <f>IFERROR(VLOOKUP(D5,DB!A:G,7,0),"")</f>
        <v>Weak</v>
      </c>
      <c r="K5" s="109" t="s">
        <v>39114</v>
      </c>
      <c r="L5" s="109" t="str">
        <f>IFERROR(VLOOKUP(D5,DB!A:I,9,0),"")</f>
        <v>Latis</v>
      </c>
    </row>
    <row r="6" spans="1:13">
      <c r="A6" s="109" t="s">
        <v>39115</v>
      </c>
      <c r="B6" s="109" t="str">
        <f>IFERROR(VLOOKUP(D6,DB!A:K,11,0),"")</f>
        <v>R5</v>
      </c>
      <c r="C6" s="109">
        <v>1</v>
      </c>
      <c r="D6" s="109" t="s">
        <v>32330</v>
      </c>
      <c r="E6" s="109" t="s">
        <v>39021</v>
      </c>
      <c r="F6" s="135">
        <v>45979.807268518518</v>
      </c>
      <c r="G6" s="111">
        <f ca="1">IFERROR(NOW()-F6,"")</f>
        <v>8.1494675927388016E-2</v>
      </c>
      <c r="H6" s="135">
        <v>45979.801712962966</v>
      </c>
      <c r="I6" s="109" t="str">
        <f>IFERROR(VLOOKUP(D6,DB!A:F,6,0),"")</f>
        <v>SCECO</v>
      </c>
      <c r="J6" s="109" t="str">
        <f>IFERROR(VLOOKUP(D6,DB!A:G,7,0),"")</f>
        <v>Dead</v>
      </c>
      <c r="K6" s="109" t="s">
        <v>39116</v>
      </c>
      <c r="L6" s="109" t="str">
        <f>IFERROR(VLOOKUP(D6,DB!A:I,9,0),"")</f>
        <v>Latis</v>
      </c>
    </row>
    <row r="7" spans="1:13">
      <c r="A7" s="109"/>
      <c r="B7" s="109" t="str">
        <f>IFERROR(VLOOKUP(D7,DB!A:K,11,0),"")</f>
        <v/>
      </c>
      <c r="C7" s="109"/>
      <c r="D7" s="109"/>
      <c r="E7" s="109"/>
      <c r="F7" s="109"/>
      <c r="G7" s="111">
        <f ca="1">IFERROR(NOW()-F7,"")</f>
        <v>45979.888763194445</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45979.888763194445</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45979.888763194445</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45979.888763194445</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45979.888763194445</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45979.888763194445</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45979.888763194445</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45979.888763194445</v>
      </c>
      <c r="H14" s="109"/>
      <c r="I14" s="109"/>
      <c r="J14" s="109" t="str">
        <f>IFERROR(VLOOKUP(D14,DB!A:G,7,0),"")</f>
        <v/>
      </c>
      <c r="K14" s="109"/>
      <c r="L14" s="109" t="str">
        <f>IFERROR(VLOOKUP(D14,DB!A:I,9,0),"")</f>
        <v/>
      </c>
    </row>
    <row r="15" spans="1:13">
      <c r="A15" s="109"/>
      <c r="B15" s="109" t="str">
        <f>IFERROR(VLOOKUP(D15,DB!A:K,11,0),"")</f>
        <v/>
      </c>
      <c r="C15" s="109"/>
      <c r="D15" s="109"/>
      <c r="E15" s="109"/>
      <c r="F15" s="109"/>
      <c r="G15" s="111">
        <f ca="1">IFERROR(NOW()-F15,"")</f>
        <v>45979.888763194445</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45979.888763194445</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45979.888763194445</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45979.888763194445</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45979.888763194445</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45979.888763194445</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45979.888763194445</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45979.888763194445</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45979.888763194445</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45979.888763194445</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45979.888763194445</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45979.888763194445</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45979.888763194445</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45979.888763194445</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45979.888763194445</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45979.888763194445</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45979.888763194445</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45979.888763194445</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45979.888763194445</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45979.888763194445</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45979.888763194445</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45979.888763194445</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45979.888763194445</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45979.888763194445</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45979.888763194445</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45979.888763194445</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45979.888763194445</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45979.888763194445</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45979.888763194445</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45979.888763194445</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45979.888763194445</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45979.888763194445</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45979.888763194445</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45979.888763194445</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45979.888763194445</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45979.888763194445</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45979.888763194445</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45979.888763194445</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45979.888763194445</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45979.888763194445</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45979.888763194445</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45979.888763194445</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45979.888763194445</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45979.888763194445</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45979.888763194445</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45979.888763194445</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45979.888763194445</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45979.888763194445</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45979.888763194445</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45979.888763194445</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45979.888763194445</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45979.888763194445</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45979.888763194445</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45979.888763194445</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45979.888763194445</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45979.888763194445</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45979.888763194445</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45979.888763194445</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45979.888763194445</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45979.888763194445</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45979.888763194445</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45979.888763194445</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45979.888763194445</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45979.888763194445</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45979.888763194445</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45979.888763194445</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45979.888763194445</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45979.888763194445</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45979.888763194445</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45979.888763194445</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45979.888763194445</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45979.888763194445</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45979.888763194445</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45979.888763194445</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45979.888763194445</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45979.888763194445</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45979.888763194445</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45979.888763194445</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45979.888763194445</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45979.888763194445</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45979.888763194445</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45979.888763194445</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45979.888763194445</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45979.888763194445</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45979.888763194445</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45979.888763194445</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45979.888763194445</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45979.888763194445</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45979.888763194445</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45979.888763194445</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45979.888763194445</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45979.888763194445</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45979.888763194445</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45979.888763194445</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45979.888763194445</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45979.888763194445</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45979.888763194445</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45979.888763194445</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45979.888763194445</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45979.888763194445</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45979.888763194445</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45979.888763194445</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45979.888763194445</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45979.888763194445</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45979.888763194445</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45979.888763194445</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45979.888763194445</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45979.888763194445</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45979.888763194445</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45979.888763194445</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45979.888763194445</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45979.888763194445</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45979.888763194445</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45979.888763194445</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45979.888763194445</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45979.888763194445</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45979.888763194445</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45979.888763194445</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45979.888763194445</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45979.888763194445</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45979.888763194445</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45979.888763194445</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45979.888763194445</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45979.888763194445</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45979.888763194445</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ca="1">IFERROR(NOW()-F140,"")</f>
        <v>45979.888763194445</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11">
        <f ca="1">IFERROR(NOW()-F141,"")</f>
        <v>45979.888763194445</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11">
        <f ca="1">IFERROR(NOW()-F142,"")</f>
        <v>45979.888763194445</v>
      </c>
      <c r="H142" s="109"/>
      <c r="I142" s="109" t="str">
        <f>IFERROR(VLOOKUP(D142,DB!A:F,6,0),"")</f>
        <v/>
      </c>
      <c r="J142" s="109" t="str">
        <f>IFERROR(VLOOKUP(D142,DB!A:G,7,0),"")</f>
        <v/>
      </c>
      <c r="K142" s="109"/>
      <c r="L142" s="109" t="str">
        <f>IFERROR(VLOOKUP(D142,DB!A:I,9,0),"")</f>
        <v/>
      </c>
    </row>
    <row r="143" spans="1:12">
      <c r="A143" s="138"/>
      <c r="B143" s="138" t="str">
        <f>IFERROR(VLOOKUP(D143,DB!A:K,11,0),"")</f>
        <v/>
      </c>
      <c r="C143" s="138"/>
      <c r="D143" s="138"/>
      <c r="E143" s="138"/>
      <c r="F143" s="139"/>
      <c r="G143" s="111">
        <f ca="1">IFERROR(NOW()-F143,"")</f>
        <v>45979.888763194445</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45979.888763194445</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45979.888763194445</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45979.888763194445</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45979.888763194445</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45979.888763194445</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45979.888763194445</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45979.888763194445</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45979.888763194445</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45979.888763194445</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45979.888763194445</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45979.888763194445</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45979.888763194445</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45979.888763194445</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45979.888763194445</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45979.888763194445</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45979.888763194445</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45979.888763194445</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45979.888763194445</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45979.888763194445</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45979.888763194445</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45979.888763194445</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45979.888763194445</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45979.888763194445</v>
      </c>
      <c r="H166" s="139"/>
      <c r="I166" s="138" t="str">
        <f>IFERROR(VLOOKUP(D166,DB!A:F,6,0),"")</f>
        <v/>
      </c>
      <c r="J166" s="138" t="str">
        <f>IFERROR(VLOOKUP(D166,DB!A:G,7,0),"")</f>
        <v/>
      </c>
      <c r="K166" s="138"/>
      <c r="L166" s="138" t="str">
        <f>IFERROR(VLOOKUP(D166,DB!A:I,9,0),"")</f>
        <v/>
      </c>
    </row>
    <row r="167" spans="1:12">
      <c r="A167" s="138"/>
      <c r="B167" s="138" t="str">
        <f>IFERROR(VLOOKUP(D167,DB!A:K,11,0),"")</f>
        <v/>
      </c>
      <c r="C167" s="138"/>
      <c r="D167" s="138"/>
      <c r="E167" s="138"/>
      <c r="F167" s="139"/>
      <c r="G167" s="111">
        <f ca="1">IFERROR(NOW()-F167,"")</f>
        <v>45979.888763194445</v>
      </c>
      <c r="H167" s="139"/>
      <c r="I167" s="138" t="str">
        <f>IFERROR(VLOOKUP(D167,DB!A:F,6,0),"")</f>
        <v/>
      </c>
      <c r="J167" s="138" t="str">
        <f>IFERROR(VLOOKUP(D167,DB!A:G,7,0),"")</f>
        <v/>
      </c>
      <c r="K167" s="138"/>
      <c r="L167" s="138" t="str">
        <f>IFERROR(VLOOKUP(D167,DB!A:I,9,0),"")</f>
        <v/>
      </c>
    </row>
    <row r="168" spans="1:12">
      <c r="A168" s="138"/>
      <c r="B168" s="138" t="str">
        <f>IFERROR(VLOOKUP(D168,DB!A:K,11,0),"")</f>
        <v/>
      </c>
      <c r="C168" s="138"/>
      <c r="D168" s="138"/>
      <c r="E168" s="138"/>
      <c r="F168" s="139"/>
      <c r="G168" s="111">
        <f ca="1">IFERROR(NOW()-F168,"")</f>
        <v>45979.888763194445</v>
      </c>
      <c r="H168" s="139"/>
      <c r="I168" s="138" t="str">
        <f>IFERROR(VLOOKUP(D168,DB!A:F,6,0),"")</f>
        <v/>
      </c>
      <c r="J168" s="138" t="str">
        <f>IFERROR(VLOOKUP(D168,DB!A:G,7,0),"")</f>
        <v/>
      </c>
      <c r="K168" s="138"/>
      <c r="L168" s="138" t="str">
        <f>IFERROR(VLOOKUP(D168,DB!A:I,9,0),"")</f>
        <v/>
      </c>
    </row>
    <row r="169" spans="1:12">
      <c r="A169" s="138"/>
      <c r="B169" s="138" t="str">
        <f>IFERROR(VLOOKUP(D169,DB!A:K,11,0),"")</f>
        <v/>
      </c>
      <c r="C169" s="138"/>
      <c r="D169" s="138"/>
      <c r="E169" s="138"/>
      <c r="F169" s="139"/>
      <c r="G169" s="111">
        <f ca="1">IFERROR(NOW()-F169,"")</f>
        <v>45979.888763194445</v>
      </c>
      <c r="H169" s="139"/>
      <c r="I169" s="138" t="str">
        <f>IFERROR(VLOOKUP(D169,DB!A:F,6,0),"")</f>
        <v/>
      </c>
      <c r="J169" s="138" t="str">
        <f>IFERROR(VLOOKUP(D169,DB!A:G,7,0),"")</f>
        <v/>
      </c>
      <c r="K169" s="138"/>
      <c r="L169" s="138" t="str">
        <f>IFERROR(VLOOKUP(D169,DB!A:I,9,0),"")</f>
        <v/>
      </c>
    </row>
    <row r="170" spans="1:12">
      <c r="A170" s="138"/>
      <c r="B170" s="138" t="str">
        <f>IFERROR(VLOOKUP(D170,DB!A:K,11,0),"")</f>
        <v/>
      </c>
      <c r="C170" s="138"/>
      <c r="D170" s="138"/>
      <c r="E170" s="138"/>
      <c r="F170" s="139"/>
      <c r="G170" s="111">
        <f ca="1">IFERROR(NOW()-F170,"")</f>
        <v>45979.888763194445</v>
      </c>
      <c r="H170" s="139"/>
      <c r="I170" s="138" t="str">
        <f>IFERROR(VLOOKUP(D170,DB!A:F,6,0),"")</f>
        <v/>
      </c>
      <c r="J170" s="138" t="str">
        <f>IFERROR(VLOOKUP(D170,DB!A:G,7,0),"")</f>
        <v/>
      </c>
      <c r="K170" s="138"/>
      <c r="L170" s="138" t="str">
        <f>IFERROR(VLOOKUP(D170,DB!A:I,9,0),"")</f>
        <v/>
      </c>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72"/>
  <sheetViews>
    <sheetView tabSelected="1"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38" ca="1" si="0">IFERROR(NOW()-F2,"-")</f>
        <v>45979.888763194445</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45979.888763194445</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45979.888763194445</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45979.888763194445</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45979.888763194445</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45979.888763194445</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45979.888763194445</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45979.888763194445</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45979.888763194445</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45979.888763194445</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45979.888763194445</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45979.888763194445</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45979.888763194445</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45979.888763194445</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45979.888763194445</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45979.888763194445</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45979.888763194445</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45979.888763194445</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45979.888763194445</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45979.888763194445</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45979.888763194445</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45979.888763194445</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45979.888763194445</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45979.888763194445</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45979.888763194445</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45979.888763194445</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45979.888763194445</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45979.888763194445</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45979.888763194445</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45979.888763194445</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45979.888763194445</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45979.888763194445</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45979.888763194445</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45979.888763194445</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45979.888763194445</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45979.888763194445</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45979.888763194445</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ref="G39:G72" ca="1" si="1">IFERROR(NOW()-F39,"-")</f>
        <v>45979.888763194445</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45979.888763194445</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45979.888763194445</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45979.888763194445</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45979.888763194445</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45979.888763194445</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45979.888763194445</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45979.888763194445</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45979.888763194445</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45979.888763194445</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45979.888763194445</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45979.888763194445</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45979.888763194445</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45979.888763194445</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45979.888763194445</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45979.888763194445</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45979.888763194445</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45979.888763194445</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45979.888763194445</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45979.888763194445</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45979.888763194445</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45979.888763194445</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45979.888763194445</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45979.888763194445</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45979.888763194445</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45979.888763194445</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45979.888763194445</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45979.888763194445</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45979.888763194445</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45979.888763194445</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45979.888763194445</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45979.888763194445</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45979.888763194445</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45979.888763194445</v>
      </c>
      <c r="H72" s="121"/>
      <c r="I72" s="119" t="str">
        <f>IFERROR(VLOOKUP(D72,DB!A:F,6,0),"")</f>
        <v/>
      </c>
      <c r="J72" s="119" t="str">
        <f>IFERROR(VLOOKUP(D72,DB!A:G,7,0),"")</f>
        <v/>
      </c>
      <c r="K72" s="122"/>
      <c r="L72" s="123" t="str">
        <f>IFERROR(VLOOKUP(D72,DB!A:I,9,0),"")</f>
        <v/>
      </c>
    </row>
  </sheetData>
  <dataValidations count="2">
    <dataValidation allowBlank="1" showInputMessage="1" showErrorMessage="1" sqref="E1" xr:uid="{9E1BC488-8814-4F8A-8DBE-742B3278AB71}"/>
    <dataValidation type="list" allowBlank="1" showInputMessage="1" showErrorMessage="1" sqref="E2:E7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2025-11-18T18:20:31Z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