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13" documentId="120_S{2AC9BD13-BADA-5192-A53E-5A8FF88502F6}" xr6:coauthVersionLast="47" xr6:coauthVersionMax="47" xr10:uidLastSave="{1B8B1DF7-3EF1-46F7-9558-F55F1744FECF}"/>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5" l="1"/>
  <c r="G13" i="5"/>
  <c r="I13" i="5"/>
  <c r="J13" i="5"/>
  <c r="L13" i="5"/>
  <c r="B14" i="5"/>
  <c r="G14" i="5"/>
  <c r="I14" i="5"/>
  <c r="J14" i="5"/>
  <c r="L14" i="5"/>
  <c r="B10" i="5"/>
  <c r="G10" i="5"/>
  <c r="I10" i="5"/>
  <c r="J10" i="5"/>
  <c r="L10" i="5"/>
  <c r="B11" i="5"/>
  <c r="G11" i="5"/>
  <c r="I11" i="5"/>
  <c r="J11" i="5"/>
  <c r="L11" i="5"/>
  <c r="B12" i="5"/>
  <c r="G12" i="5"/>
  <c r="I12" i="5"/>
  <c r="J12" i="5"/>
  <c r="L12"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<sst xmlns="http://schemas.openxmlformats.org/spreadsheetml/2006/main" count="180297" uniqueCount="39120">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</sst>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317.88252453703899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45980.830950462965</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45980.830950462965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45980.830950462965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45980.830950462965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45980.830950462965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45980.830950462965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45980.830950462965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45980.830950462965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45980.830950462965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45980.830950462965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45980.830950462965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45980.830950462965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45980.830950462965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45980.830950462965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45980.830950462965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45980.830950462965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45980.830950462965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45980.830950462965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45980.830950462965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45980.830950462965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45980.830950462965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45980.830950462965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45980.830950462965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45980.830950462965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45980.830950462965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45980.830950462965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45980.830950462965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45980.830950462965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45980.830950462965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45980.830950462965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45980.830950462965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45980.830950462965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45980.830950462965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45980.830950462965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45980.830950462965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45980.830950462965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45980.830950462965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45980.830950462965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45980.830950462965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45980.830950462965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45980.830950462965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45980.830950462965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45980.830950462965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45980.830950462965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45980.830950462965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45980.830950462965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45980.830950462965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45980.830950462965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45980.830950462965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45980.830950462965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45980.830950462965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45980.830950462965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45980.830950462965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45980.830950462965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45980.830950462965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DCC1864-2B94-4C51-84CC-CCDF26E0596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155.83111250000366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45980.830950462965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45980.830950462965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45980.830950462965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45980.830950462965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45980.830950462965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45980.830950462965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45980.830950462965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45980.830950462965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45980.830950462965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45980.830950462965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45980.830950462965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45980.830950462965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45980.830950462965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45980.830950462965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45980.830950462965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45980.830950462965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45980.830950462965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45980.830950462965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45980.830950462965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45980.830950462965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45980.830950462965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45980.830950462965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45980.830950462965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45980.830950462965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45980.830950462965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45980.830950462965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45980.830950462965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45980.830950462965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45980.830950462965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45980.830950462965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45980.830950462965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45980.830950462965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45980.830950462965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45980.830950462965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45980.830950462965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45980.830950462965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45980.830950462965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45980.830950462965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45980.830950462965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45980.830950462965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45980.830950462965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45980.830950462965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45980.830950462965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45980.830950462965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45980.830950462965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45980.830950462965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45980.830950462965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45980.830950462965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45980.830950462965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45980.830950462965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45980.830950462965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45980.830950462965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45980.830950462965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45980.830950462965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45980.830950462965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45980.830950462965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45980.830950462965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45980.830950462965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45980.830950462965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45980.830950462965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45980.830950462965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45980.830950462965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45980.830950462965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45980.830950462965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45980.830950462965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45980.830950462965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45980.830950462965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45980.830950462965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45980.830950462965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45980.830950462965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45980.830950462965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45980.830950462965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45980.830950462965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45980.830950462965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45980.830950462965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45980.830950462965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45980.830950462965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45980.830950462965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45980.830950462965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45980.830950462965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45980.830950462965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45980.830950462965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45980.830950462965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45980.830950462965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45980.830950462965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45980.830950462965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45980.830950462965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45980.830950462965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45980.830950462965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45980.830950462965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45980.830950462965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45980.830950462965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45980.830950462965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45980.830950462965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45980.830950462965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45980.830950462965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45980.830950462965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45980.830950462965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45980.830950462965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45980.830950462965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45980.830950462965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45980.830950462965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45980.830950462965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45980.830950462965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45980.830950462965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45980.830950462965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45980.830950462965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45980.830950462965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45980.830950462965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45980.830950462965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45980.830950462965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45980.830950462965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45980.830950462965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45980.830950462965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45980.830950462965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45980.830950462965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45980.830950462965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45980.830950462965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45980.830950462965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45980.830950462965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45980.830950462965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45980.830950462965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45980.830950462965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45980.830950462965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45980.830950462965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45980.830950462965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45980.830950462965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45980.830950462965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45980.830950462965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45980.830950462965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45980.830950462965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45980.830950462965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45980.830950462965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45980.830950462965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45980.830950462965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45980.830950462965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45980.830950462965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45980.830950462965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45980.830950462965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45980.830950462965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45980.830950462965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45980.830950462965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45980.830950462965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45980.830950462965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45980.830950462965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45980.830950462965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45980.830950462965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45980.830950462965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45980.830950462965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45980.830950462965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45980.830950462965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45980.830950462965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45980.830950462965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45980.830950462965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45980.830950462965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45980.830950462965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45980.830950462965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45980.830950462965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45980.830950462965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45980.830950462965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45980.830950462965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45980.830950462965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45980.830950462965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45980.830950462965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45980.830950462965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45980.830950462965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45980.830950462965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45980.830950462965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45980.830950462965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45980.830950462965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45980.830950462965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45980.830950462965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45980.830950462965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45980.830950462965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45980.830950462965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45980.830950462965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45980.830950462965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45980.830950462965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45980.830950462965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45980.830950462965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45980.830950462965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45980.830950462965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45980.830950462965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45980.830950462965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45980.830950462965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45980.830950462965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45980.830950462965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45980.830950462965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45980.830950462965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45980.830950462965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45980.830950462965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45980.830950462965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45980.830950462965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45980.830950462965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45980.830950462965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45980.830950462965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45980.830950462965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45980.830950462965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45980.830950462965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45980.830950462965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45980.830950462965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45980.830950462965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45980.830950462965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45980.830950462965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45980.830950462965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45980.830950462965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45980.830950462965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45980.830950462965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45980.830950462965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45980.830950462965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45980.830950462965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45980.830950462965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45980.830950462965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45980.830950462965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45980.830950462965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45980.830950462965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45980.830950462965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45980.830950462965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45980.830950462965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45980.830950462965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45980.830950462965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45980.830950462965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45980.830950462965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45980.830950462965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45980.830950462965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45980.830950462965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45980.830950462965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45980.830950462965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45980.830950462965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45980.830950462965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45980.830950462965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45980.830950462965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45980.830950462965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45980.830950462965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45980.830950462965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45980.830950462965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45980.830950462965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45980.830950462965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45980.830950462965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45980.830950462965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45980.830950462965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45980.830950462965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45980.830950462965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45980.830950462965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45980.830950462965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45980.830950462965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45980.830950462965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45980.830950462965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45980.830950462965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45980.830950462965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45980.830950462965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45980.830950462965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45980.830950462965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45980.830950462965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45980.830950462965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45980.830950462965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45980.830950462965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45980.830950462965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45980.830950462965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45980.830950462965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45980.830950462965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45980.830950462965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45980.830950462965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45980.830950462965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45980.830950462965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45980.830950462965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45980.830950462965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45980.830950462965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45980.830950462965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45980.830950462965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45980.830950462965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45980.830950462965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45980.830950462965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45980.830950462965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45980.830950462965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45980.830950462965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45980.830950462965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45980.830950462965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45980.830950462965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45980.830950462965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45980.830950462965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45980.830950462965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45980.830950462965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45980.830950462965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45980.830950462965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45980.830950462965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45980.830950462965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45980.830950462965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45980.830950462965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45980.830950462965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45980.830950462965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45980.830950462965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45980.830950462965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45980.830950462965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45980.830950462965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45980.830950462965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45980.830950462965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45980.830950462965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45980.830950462965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45980.830950462965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45980.830950462965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45980.830950462965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45980.830950462965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45980.830950462965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45980.830950462965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45980.830950462965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45980.830950462965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45980.830950462965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45980.830950462965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45980.830950462965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45980.830950462965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45980.830950462965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45980.830950462965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45980.830950462965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45980.830950462965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45980.830950462965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45980.830950462965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45980.830950462965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45980.830950462965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45980.830950462965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45980.830950462965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45980.830950462965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45980.830950462965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45980.830950462965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45980.830950462965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45980.830950462965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45980.830950462965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45980.830950462965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45980.830950462965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45980.830950462965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45980.830950462965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45980.830950462965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45980.830950462965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45980.830950462965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45980.830950462965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45980.830950462965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45980.830950462965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45980.830950462965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45980.830950462965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45980.830950462965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45980.830950462965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45980.830950462965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45980.830950462965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45980.830950462965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45980.830950462965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45980.830950462965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45980.830950462965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45980.830950462965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45980.830950462965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45980.830950462965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45980.830950462965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45980.830950462965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45980.830950462965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45980.830950462965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45980.830950462965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45980.830950462965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45980.830950462965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45980.830950462965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45980.830950462965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45980.830950462965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45980.830950462965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45980.830950462965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45980.830950462965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45980.830950462965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45980.830950462965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45980.830950462965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45980.830950462965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45980.830950462965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45980.830950462965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45980.830950462965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45980.830950462965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45980.830950462965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45980.830950462965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45980.830950462965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45980.830950462965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45980.830950462965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45980.830950462965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45980.830950462965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45980.830950462965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45980.830950462965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45980.830950462965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45980.830950462965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45980.830950462965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45980.830950462965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45980.830950462965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45980.830950462965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45980.830950462965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45980.830950462965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45980.830950462965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45980.830950462965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45980.830950462965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45980.830950462965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45980.830950462965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45980.830950462965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45980.830950462965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45980.830950462965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45980.830950462965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45980.830950462965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45980.830950462965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45980.830950462965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45980.830950462965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45980.830950462965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45980.830950462965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45980.830950462965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45980.830950462965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45980.830950462965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45980.830950462965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45980.830950462965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45980.830950462965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45980.830950462965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45980.830950462965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45980.830950462965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45980.830950462965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45980.830950462965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45980.830950462965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45980.830950462965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45980.830950462965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45980.830950462965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45980.830950462965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45980.830950462965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45980.830950462965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45980.830950462965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45980.830950462965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45980.830950462965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45980.830950462965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45980.830950462965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45980.830950462965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45980.830950462965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45980.830950462965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45980.830950462965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45980.830950462965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45980.830950462965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45980.830950462965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45980.830950462965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45980.830950462965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45980.830950462965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45980.830950462965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45980.830950462965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45980.830950462965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45980.830950462965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45980.830950462965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45980.830950462965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45980.830950462965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45980.830950462965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45980.830950462965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45980.830950462965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45980.830950462965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45980.830950462965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45980.830950462965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45980.830950462965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45980.830950462965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45980.830950462965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45980.830950462965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45980.830950462965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45980.830950462965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45980.830950462965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45980.830950462965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45980.830950462965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45980.830950462965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45980.830950462965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45980.830950462965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45980.830950462965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45980.830950462965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45980.830950462965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45980.830950462965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45980.830950462965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45980.830950462965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45980.830950462965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45980.830950462965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45980.830950462965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45980.830950462965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45980.830950462965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45980.830950462965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45980.830950462965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45980.830950462965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45980.830950462965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45980.830950462965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45980.830950462965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45980.830950462965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45980.830950462965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45980.830950462965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45980.830950462965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45980.830950462965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45980.830950462965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45980.830950462965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45980.830950462965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45980.830950462965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45980.830950462965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45980.830950462965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45980.830950462965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45980.830950462965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45980.830950462965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45980.830950462965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45980.830950462965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45980.830950462965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45980.830950462965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45980.830950462965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45980.830950462965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45980.830950462965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45980.830950462965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45980.830950462965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45980.830950462965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45980.830950462965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45980.830950462965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45980.830950462965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45980.830950462965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45980.830950462965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45980.830950462965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45980.830950462965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45980.830950462965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45980.830950462965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45980.830950462965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45980.830950462965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45980.830950462965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45980.830950462965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45980.830950462965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45980.830950462965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45980.830950462965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45980.830950462965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45980.830950462965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45980.830950462965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45980.830950462965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45980.830950462965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45980.830950462965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45980.830950462965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45980.830950462965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45980.830950462965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45980.830950462965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45980.830950462965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45980.830950462965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45980.830950462965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45980.830950462965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45980.830950462965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45980.830950462965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45980.830950462965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45980.830950462965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45980.830950462965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45980.830950462965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45980.830950462965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45980.830950462965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45980.830950462965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45980.830950462965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45980.830950462965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45980.830950462965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45980.830950462965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45980.830950462965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45980.830950462965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45980.830950462965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45980.830950462965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45980.830950462965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45980.830950462965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45980.830950462965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45980.830950462965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45980.830950462965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45980.830950462965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45980.830950462965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45980.830950462965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45980.830950462965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45980.830950462965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45980.830950462965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45980.830950462965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45980.830950462965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45980.830950462965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45980.830950462965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45980.830950462965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45980.830950462965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45980.830950462965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45980.830950462965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45980.830950462965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45980.830950462965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45980.830950462965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45980.830950462965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45980.830950462965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45980.830950462965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45980.830950462965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45980.830950462965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45980.830950462965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45980.830950462965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45980.830950462965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45980.830950462965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45980.830950462965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45980.830950462965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45980.830950462965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45980.830950462965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45980.830950462965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45980.830950462965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45980.830950462965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45980.830950462965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45980.830950462965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45980.830950462965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45980.830950462965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45980.830950462965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45980.830950462965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45980.830950462965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45980.830950462965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45980.830950462965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45980.830950462965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45980.830950462965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45980.830950462965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45980.830950462965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45980.830950462965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45980.830950462965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45980.830950462965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45980.830950462965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45980.830950462965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45980.830950462965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45980.830950462965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45980.830950462965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45980.830950462965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45980.830950462965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45980.830950462965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45980.830950462965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45980.830950462965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45980.830950462965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45980.830950462965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45980.830950462965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45980.830950462965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45980.830950462965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45980.830950462965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45980.830950462965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45980.830950462965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45980.830950462965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45980.830950462965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45980.830950462965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45980.830950462965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45980.830950462965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45980.830950462965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45980.830950462965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45980.830950462965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45980.830950462965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45980.830950462965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45980.830950462965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45980.830950462965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45980.830950462965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45980.830950462965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45980.830950462965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45980.830950462965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45980.830950462965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45980.830950462965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45980.830950462965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45980.830950462965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45980.830950462965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45980.830950462965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45980.830950462965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45980.830950462965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45980.830950462965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45980.830950462965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45980.830950462965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45980.830950462965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45980.830950462965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45980.830950462965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45980.830950462965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45980.830950462965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45980.830950462965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45980.830950462965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45980.830950462965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45980.830950462965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45980.830950462965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45980.830950462965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45980.830950462965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45980.830950462965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45980.830950462965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45980.830950462965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45980.830950462965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45980.830950462965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45980.830950462965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45980.830950462965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45980.830950462965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45980.830950462965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45980.830950462965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45980.830950462965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45980.830950462965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45980.830950462965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45980.830950462965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45980.830950462965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45980.830950462965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45980.830950462965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45980.830950462965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45980.830950462965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45980.830950462965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45980.830950462965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45980.830950462965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45980.830950462965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45980.830950462965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45980.830950462965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45980.830950462965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45980.830950462965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45980.830950462965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45980.830950462965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45980.830950462965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45980.830950462965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45980.830950462965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45980.830950462965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45980.830950462965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45980.830950462965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45980.830950462965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45980.830950462965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45980.830950462965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45980.830950462965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45980.830950462965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45980.830950462965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45980.830950462965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45980.830950462965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45980.830950462965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45980.830950462965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45980.830950462965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45980.830950462965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45980.830950462965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45980.830950462965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45980.830950462965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45980.830950462965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45980.830950462965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45980.830950462965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45980.830950462965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45980.830950462965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45980.830950462965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45980.830950462965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45980.830950462965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45980.830950462965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45980.830950462965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45980.830950462965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45980.830950462965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45980.830950462965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45980.830950462965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45980.830950462965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45980.830950462965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45980.830950462965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45980.830950462965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45980.830950462965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45980.830950462965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45980.830950462965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45980.830950462965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45980.830950462965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45980.830950462965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45980.830950462965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45980.830950462965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45980.830950462965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45980.830950462965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45980.830950462965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45980.830950462965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45980.830950462965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45980.830950462965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45980.830950462965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45980.830950462965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45980.830950462965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45980.830950462965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45980.830950462965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45980.830950462965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45980.830950462965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45980.830950462965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45980.830950462965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45980.830950462965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45980.830950462965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45980.830950462965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45980.830950462965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45980.830950462965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45980.830950462965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45980.830950462965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45980.830950462965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45980.830950462965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45980.830950462965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45980.830950462965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45980.830950462965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45980.830950462965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45980.830950462965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45980.830950462965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45980.830950462965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45980.830950462965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45980.830950462965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45980.830950462965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45980.830950462965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45980.830950462965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45980.830950462965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45980.830950462965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45980.830950462965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45980.830950462965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45980.830950462965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45980.830950462965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45980.830950462965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45980.830950462965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45980.830950462965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45980.830950462965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45980.830950462965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45980.830950462965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45980.830950462965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45980.830950462965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45980.830950462965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45980.830950462965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45980.830950462965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45980.830950462965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45980.830950462965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45980.830950462965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45980.830950462965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45980.830950462965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45980.830950462965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45980.830950462965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45980.830950462965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45980.830950462965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45980.830950462965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45980.830950462965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45980.830950462965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45980.830950462965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45980.830950462965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45980.830950462965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45980.830950462965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45980.830950462965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45980.830950462965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45980.830950462965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45980.830950462965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45980.830950462965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45980.830950462965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45980.830950462965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45980.830950462965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45980.830950462965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45980.830950462965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45980.830950462965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45980.830950462965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45980.830950462965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45980.830950462965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45980.830950462965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45980.830950462965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45980.830950462965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45980.830950462965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45980.830950462965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45980.830950462965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45980.830950462965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45980.830950462965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45980.830950462965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45980.830950462965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45980.830950462965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45980.830950462965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45980.830950462965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45980.830950462965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45980.830950462965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45980.830950462965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45980.830950462965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45980.830950462965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45980.830950462965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45980.830950462965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45980.830950462965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45980.830950462965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45980.830950462965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45980.830950462965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45980.830950462965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45980.830950462965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45980.830950462965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45980.830950462965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45980.830950462965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45980.830950462965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45980.830950462965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45980.830950462965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45980.830950462965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45980.830950462965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45980.830950462965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45980.830950462965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45980.830950462965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45980.830950462965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45980.830950462965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45980.830950462965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45980.830950462965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45980.830950462965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45980.830950462965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45980.830950462965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45980.830950462965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45980.830950462965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45980.830950462965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45980.830950462965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45980.830950462965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45980.830950462965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45980.830950462965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45980.830950462965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45980.830950462965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45980.830950462965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45980.830950462965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45980.830950462965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45980.830950462965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45980.830950462965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45980.830950462965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45980.830950462965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45980.830950462965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45980.830950462965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45980.830950462965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45980.830950462965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45980.830950462965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45980.830950462965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45980.830950462965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45980.830950462965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45980.830950462965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45980.830950462965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45980.830950462965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45980.830950462965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45980.830950462965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45980.830950462965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45980.830950462965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45980.830950462965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45980.830950462965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45980.830950462965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45980.830950462965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45980.830950462965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45980.830950462965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45980.830950462965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45980.830950462965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45980.830950462965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45980.830950462965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45980.830950462965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45980.830950462965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45980.830950462965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45980.830950462965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45980.830950462965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45980.830950462965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45980.830950462965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45980.830950462965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45980.830950462965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45980.830950462965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45980.830950462965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45980.830950462965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45980.830950462965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45980.830950462965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45980.830950462965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45980.830950462965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45980.830950462965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45980.830950462965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45980.830950462965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45980.830950462965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45980.830950462965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45980.830950462965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45980.830950462965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45980.830950462965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45980.830950462965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45980.830950462965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45980.830950462965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45980.830950462965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45980.830950462965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45980.830950462965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45980.830950462965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45980.830950462965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45980.830950462965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45980.830950462965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45980.830950462965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45980.830950462965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45980.830950462965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45980.830950462965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45980.830950462965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45980.830950462965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45980.830950462965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45980.830950462965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45980.830950462965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45980.830950462965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45980.830950462965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45980.830950462965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45980.830950462965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45980.830950462965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45980.830950462965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45980.830950462965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45980.830950462965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45980.830950462965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45980.830950462965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45980.830950462965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45980.830950462965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45980.830950462965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45980.830950462965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45980.830950462965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45980.830950462965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45980.830950462965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45980.830950462965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45980.830950462965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45980.830950462965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45980.830950462965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45980.830950462965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45980.830950462965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45980.830950462965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45980.830950462965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45980.830950462965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45980.830950462965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45980.830950462965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45980.830950462965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45980.830950462965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45980.830950462965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45980.830950462965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45980.830950462965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45980.830950462965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45980.830950462965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45980.830950462965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45980.830950462965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45980.830950462965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45980.830950462965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45980.830950462965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45980.830950462965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45980.830950462965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45980.830950462965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45980.830950462965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45980.830950462965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45980.830950462965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45980.830950462965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45980.830950462965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45980.830950462965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45980.830950462965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45980.830950462965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45980.830950462965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45980.830950462965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45980.830950462965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45980.830950462965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45980.830950462965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45980.830950462965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45980.830950462965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45980.830950462965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45980.830950462965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45980.830950462965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45980.830950462965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45980.830950462965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45980.830950462965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45980.830950462965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45980.830950462965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45980.830950462965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45980.830950462965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45980.830950462965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45980.830950462965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45980.830950462965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45980.830950462965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45980.830950462965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45980.830950462965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45980.830950462965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45980.830950462965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45980.830950462965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45980.830950462965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45980.830950462965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45980.830950462965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45980.830950462965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45980.830950462965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45980.830950462965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45980.830950462965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45980.830950462965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45980.830950462965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45980.830950462965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45980.830950462965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45980.830950462965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45980.830950462965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45980.830950462965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45980.830950462965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45980.830950462965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45980.830950462965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45980.830950462965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45980.830950462965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45980.830950462965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45980.830950462965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45980.830950462965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45980.830950462965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45980.830950462965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45980.830950462965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45980.830950462965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45980.830950462965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45980.830950462965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45980.830950462965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45980.830950462965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45980.830950462965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45980.830950462965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45980.830950462965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45980.830950462965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45980.830950462965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45980.830950462965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45980.830950462965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45980.830950462965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45980.830950462965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45980.830950462965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45980.830950462965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45980.830950462965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45980.830950462965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45980.830950462965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45980.830950462965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45980.830950462965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45980.830950462965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45980.830950462965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45980.830950462965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45980.830950462965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45980.830950462965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45980.830950462965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45980.830950462965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45980.830950462965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45980.830950462965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45980.830950462965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45980.830950462965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45980.830950462965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45980.830950462965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45980.830950462965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45980.830950462965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45980.830950462965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45980.830950462965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45980.830950462965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45980.830950462965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45980.830950462965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45980.830950462965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45980.830950462965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45980.830950462965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45980.830950462965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45980.830950462965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45980.830950462965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45980.830950462965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45980.830950462965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45980.830950462965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45980.830950462965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45980.830950462965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45980.830950462965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45980.830950462965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45980.830950462965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45980.830950462965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45980.830950462965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45980.830950462965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45980.830950462965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45980.830950462965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45980.830950462965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45980.830950462965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45980.830950462965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45980.830950462965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45980.830950462965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45980.830950462965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45980.830950462965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45980.830950462965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45980.830950462965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45980.830950462965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45980.830950462965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45980.830950462965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45980.830950462965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45980.830950462965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45980.830950462965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45980.830950462965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45980.830950462965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45980.830950462965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45980.830950462965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45980.830950462965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45980.830950462965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45980.830950462965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45980.830950462965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45980.830950462965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45980.830950462965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45980.830950462965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45980.830950462965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45980.830950462965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45980.830950462965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45980.830950462965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45980.830950462965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45980.830950462965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45980.830950462965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45980.830950462965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45980.830950462965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45980.830950462965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45980.830950462965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45980.830950462965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45980.830950462965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45980.830950462965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45980.830950462965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45980.830950462965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45980.830950462965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45980.830950462965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45980.830950462965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45980.830950462965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45980.830950462965</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277.35023287036893</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45980.830950462965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45980.830950462965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45980.830950462965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45980.830950462965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45980.830950462965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45980.830950462965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45980.830950462965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45980.830950462965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45980.830950462965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45980.830950462965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45980.830950462965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45980.830950462965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45980.830950462965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45980.830950462965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45980.830950462965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45980.830950462965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45980.830950462965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45980.830950462965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45980.830950462965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45980.830950462965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45980.830950462965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45980.830950462965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45980.830950462965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45980.830950462965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45980.830950462965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45980.830950462965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45980.830950462965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45980.830950462965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45980.830950462965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45980.830950462965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45980.830950462965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45980.830950462965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45980.830950462965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45980.830950462965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45980.830950462965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45980.830950462965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45980.830950462965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45980.830950462965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45980.830950462965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45980.830950462965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45980.830950462965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45980.830950462965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45980.830950462965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45980.830950462965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45980.830950462965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45980.830950462965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45980.830950462965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45980.830950462965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45980.830950462965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45980.830950462965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45980.830950462965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45980.830950462965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45980.830950462965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45980.830950462965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45980.830950462965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45980.830950462965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45980.830950462965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45980.830950462965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45980.830950462965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45980.830950462965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45980.830950462965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45980.830950462965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45980.830950462965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45980.830950462965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45980.830950462965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45980.830950462965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45980.830950462965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45980.830950462965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45980.830950462965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45980.830950462965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45980.830950462965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45980.830950462965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45980.830950462965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45980.830950462965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45980.830950462965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45980.830950462965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45980.830950462965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45980.830950462965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45980.830950462965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45980.830950462965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45980.830950462965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45980.830950462965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45980.830950462965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45980.830950462965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45980.830950462965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45980.830950462965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45980.830950462965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45980.830950462965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45980.830950462965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45980.830950462965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45980.830950462965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45980.830950462965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45980.830950462965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45980.830950462965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45980.830950462965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45980.830950462965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45980.830950462965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45980.830950462965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45980.830950462965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45980.830950462965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45980.830950462965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45980.830950462965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45980.830950462965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45980.830950462965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45980.830950462965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45980.830950462965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45980.830950462965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45980.830950462965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45980.830950462965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45980.830950462965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45980.830950462965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45980.830950462965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45980.830950462965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45980.830950462965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45980.830950462965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45980.830950462965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45980.830950462965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45980.830950462965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45980.830950462965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45980.830950462965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45980.830950462965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45980.830950462965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45980.830950462965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45980.830950462965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45980.830950462965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45980.830950462965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45980.830950462965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45980.830950462965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45980.830950462965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45980.830950462965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45980.830950462965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45980.830950462965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45980.830950462965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45980.830950462965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45980.830950462965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45980.830950462965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45980.830950462965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45980.830950462965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45980.830950462965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45980.830950462965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45980.830950462965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45980.830950462965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45980.830950462965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45980.830950462965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45980.830950462965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45980.830950462965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45980.830950462965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45980.830950462965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45980.830950462965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45980.830950462965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45980.830950462965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45980.830950462965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45980.830950462965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45980.830950462965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45980.830950462965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45980.830950462965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45980.830950462965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45980.830950462965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45980.830950462965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45980.830950462965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45980.830950462965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45980.830950462965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45980.830950462965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45980.830950462965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45980.830950462965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45980.830950462965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45980.830950462965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45980.830950462965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45980.830950462965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45980.830950462965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45980.830950462965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45980.830950462965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45980.830950462965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45980.830950462965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45980.830950462965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45980.830950462965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45980.830950462965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45980.830950462965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45980.830950462965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45980.830950462965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45980.830950462965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45980.830950462965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45980.830950462965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45980.830950462965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45980.830950462965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45980.830950462965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45980.830950462965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45980.830950462965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45980.830950462965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45980.830950462965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45980.830950462965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45980.830950462965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45980.830950462965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45980.830950462965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45980.830950462965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45980.830950462965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45980.830950462965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45980.830950462965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45980.830950462965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45980.830950462965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45980.830950462965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45980.830950462965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45980.830950462965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45980.830950462965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45980.830950462965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45980.830950462965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45980.830950462965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45980.830950462965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45980.830950462965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45980.830950462965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45980.830950462965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45980.830950462965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45980.830950462965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45980.830950462965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45980.830950462965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45980.830950462965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45980.830950462965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45980.830950462965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45980.830950462965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45980.830950462965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45980.830950462965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45980.830950462965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45980.830950462965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45980.830950462965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45980.830950462965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45980.830950462965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45980.830950462965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45980.830950462965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45980.830950462965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45980.830950462965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45980.830950462965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45980.830950462965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45980.830950462965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45980.830950462965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45980.830950462965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45980.830950462965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45980.830950462965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45980.830950462965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45980.830950462965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45980.830950462965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45980.830950462965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45980.830950462965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45980.830950462965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45980.830950462965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45980.830950462965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45980.830950462965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45980.830950462965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45980.830950462965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45980.830950462965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45980.830950462965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45980.830950462965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45980.830950462965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45980.830950462965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45980.830950462965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45980.830950462965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45980.830950462965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45980.830950462965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45980.830950462965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45980.830950462965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45980.830950462965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45980.830950462965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45980.830950462965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45980.830950462965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45980.830950462965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45980.830950462965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45980.830950462965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45980.830950462965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45980.830950462965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45980.830950462965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45980.830950462965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45980.830950462965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45980.830950462965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45980.830950462965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45980.830950462965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45980.830950462965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45980.830950462965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45980.830950462965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45980.830950462965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45980.830950462965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45980.830950462965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45980.830950462965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45980.830950462965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45980.830950462965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45980.830950462965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45980.830950462965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45980.830950462965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45980.830950462965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45980.830950462965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45980.830950462965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45980.830950462965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45980.830950462965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45980.830950462965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45980.830950462965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45980.830950462965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45980.830950462965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45980.830950462965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45980.830950462965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45980.830950462965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45980.830950462965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45980.830950462965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45980.830950462965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45980.830950462965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45980.830950462965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45980.830950462965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45980.830950462965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45980.830950462965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45980.830950462965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45980.830950462965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45980.830950462965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45980.830950462965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45980.830950462965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45980.830950462965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45980.830950462965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45980.830950462965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45980.830950462965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45980.830950462965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45980.830950462965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45980.830950462965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45980.830950462965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45980.830950462965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45980.830950462965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45980.830950462965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45980.830950462965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45980.830950462965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45980.830950462965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45980.830950462965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45980.830950462965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45980.830950462965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45980.830950462965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45980.830950462965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45980.830950462965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45980.830950462965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45980.830950462965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45980.830950462965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45980.830950462965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45980.830950462965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45980.830950462965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45980.830950462965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45980.830950462965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45980.830950462965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45980.830950462965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45980.830950462965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45980.830950462965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45980.830950462965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45980.830950462965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45980.830950462965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45980.830950462965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45980.830950462965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45980.830950462965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45980.830950462965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45980.830950462965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45980.830950462965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45980.830950462965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45980.830950462965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45980.830950462965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45980.830950462965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45980.830950462965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45980.830950462965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45980.830950462965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45980.830950462965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45980.830950462965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45980.830950462965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45980.830950462965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45980.830950462965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45980.830950462965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45980.830950462965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45980.830950462965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45980.830950462965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45980.830950462965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45980.830950462965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45980.830950462965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45980.830950462965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45980.830950462965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45980.830950462965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45980.830950462965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45980.830950462965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45980.830950462965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45980.830950462965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45980.830950462965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45980.830950462965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45980.830950462965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45980.830950462965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45980.830950462965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45980.830950462965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45980.830950462965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45980.830950462965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45980.830950462965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45980.830950462965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45980.830950462965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45980.830950462965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45980.830950462965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45980.830950462965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45980.830950462965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45980.830950462965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45980.830950462965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45980.830950462965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45980.830950462965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45980.830950462965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45980.830950462965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45980.830950462965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45980.830950462965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45980.830950462965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45980.830950462965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45980.830950462965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45980.830950462965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45980.830950462965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45980.830950462965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45980.830950462965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45980.830950462965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45980.830950462965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45980.830950462965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45980.830950462965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45980.830950462965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45980.830950462965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45980.830950462965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45980.830950462965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45980.830950462965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45980.830950462965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45980.830950462965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45980.830950462965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45980.830950462965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45980.830950462965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45980.830950462965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45980.830950462965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45980.830950462965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45980.830950462965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45980.830950462965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45980.830950462965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45980.830950462965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45980.830950462965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45980.830950462965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45980.830950462965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45980.830950462965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45980.830950462965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45980.830950462965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45980.830950462965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45980.830950462965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45980.830950462965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45980.830950462965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45980.830950462965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45980.830950462965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45980.830950462965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45980.830950462965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45980.830950462965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45980.830950462965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45980.830950462965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45980.830950462965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45980.830950462965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45980.830950462965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45980.830950462965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45980.830950462965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45980.830950462965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45980.830950462965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45980.830950462965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45980.830950462965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45980.830950462965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45980.830950462965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45980.830950462965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45980.830950462965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45980.830950462965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45980.830950462965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45980.830950462965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45980.830950462965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45980.830950462965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45980.830950462965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45980.830950462965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45980.830950462965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45980.830950462965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45980.830950462965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45980.830950462965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45980.830950462965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45980.830950462965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45980.830950462965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45980.830950462965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45980.830950462965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45980.830950462965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45980.830950462965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45980.830950462965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45980.830950462965</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tabSelected="1" workbookViewId="0">
      <selection activeCell="E26" sqref="E2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88.998890277776809</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54.642073148148484</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32.169839351852715</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3.3161472222273005</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1</v>
      </c>
      <c r="D6" s="109" t="s">
        <v>38122</v>
      </c>
      <c r="E6" s="109" t="s">
        <v>39115</v>
      </c>
      <c r="F6" s="135">
        <v>45980.705428240741</v>
      </c>
      <c r="G6" s="111">
        <f ca="1">IFERROR(NOW()-F6,"")</f>
        <v>0.12552222222439013</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1</v>
      </c>
      <c r="D7" s="109" t="s">
        <v>38262</v>
      </c>
      <c r="E7" s="109" t="s">
        <v>39115</v>
      </c>
      <c r="F7" s="135">
        <v>45980.705428240741</v>
      </c>
      <c r="G7" s="111">
        <f ca="1">IFERROR(NOW()-F7,"")</f>
        <v>0.12552222222439013</v>
      </c>
      <c r="H7" s="135">
        <v>45980.697789351849</v>
      </c>
      <c r="I7" s="109" t="str">
        <f>IFERROR(VLOOKUP(D7,DB!A:F,6,0),"")</f>
        <v>SCECO</v>
      </c>
      <c r="J7" s="109" t="str">
        <f>IFERROR(VLOOKUP(D7,DB!A:G,7,0),"")</f>
        <v>Haj Removal</v>
      </c>
      <c r="K7" s="109" t="s">
        <v>39116</v>
      </c>
      <c r="L7" s="109" t="str">
        <f>IFERROR(VLOOKUP(D7,DB!A:I,9,0),"")</f>
        <v>Latis</v>
      </c>
    </row>
    <row r="8" spans="1:13">
      <c r="A8" s="109" t="s">
        <v>39113</v>
      </c>
      <c r="B8" s="109" t="str">
        <f>IFERROR(VLOOKUP(D8,DB!A:K,11,0),"")</f>
        <v>R5</v>
      </c>
      <c r="C8" s="109">
        <v>1</v>
      </c>
      <c r="D8" s="109" t="s">
        <v>38288</v>
      </c>
      <c r="E8" s="109" t="s">
        <v>39115</v>
      </c>
      <c r="F8" s="135">
        <v>45980.705428240741</v>
      </c>
      <c r="G8" s="111">
        <f ca="1">IFERROR(NOW()-F8,"")</f>
        <v>0.12552222222439013</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1</v>
      </c>
      <c r="D9" s="109" t="s">
        <v>38135</v>
      </c>
      <c r="E9" s="109" t="s">
        <v>39115</v>
      </c>
      <c r="F9" s="135">
        <v>45980.705428240741</v>
      </c>
      <c r="G9" s="111">
        <f ca="1">IFERROR(NOW()-F9,"")</f>
        <v>0.12552222222439013</v>
      </c>
      <c r="H9" s="135">
        <v>45980.697789351849</v>
      </c>
      <c r="I9" s="109" t="str">
        <f>IFERROR(VLOOKUP(D9,DB!A:F,6,0),"")</f>
        <v>SCECO</v>
      </c>
      <c r="J9" s="109" t="str">
        <f>IFERROR(VLOOKUP(D9,DB!A:G,7,0),"")</f>
        <v>Haj Removal</v>
      </c>
      <c r="K9" s="109" t="s">
        <v>39117</v>
      </c>
      <c r="L9" s="109" t="str">
        <f>IFERROR(VLOOKUP(D9,DB!A:I,9,0),"")</f>
        <v>Latis</v>
      </c>
    </row>
    <row r="10" spans="1:13">
      <c r="A10" s="109" t="s">
        <v>39113</v>
      </c>
      <c r="B10" s="109" t="str">
        <f>IFERROR(VLOOKUP(D10,DB!A:K,11,0),"")</f>
        <v>R5</v>
      </c>
      <c r="C10" s="109">
        <v>2</v>
      </c>
      <c r="D10" s="109" t="s">
        <v>38250</v>
      </c>
      <c r="E10" s="109" t="s">
        <v>39115</v>
      </c>
      <c r="F10" s="135">
        <v>45980.705428240741</v>
      </c>
      <c r="G10" s="111">
        <f ca="1">IFERROR(NOW()-F10,"")</f>
        <v>0.12552222222439013</v>
      </c>
      <c r="H10" s="135">
        <v>45980.697789351849</v>
      </c>
      <c r="I10" s="109" t="str">
        <f>IFERROR(VLOOKUP(D10,DB!A:F,6,0),"")</f>
        <v>SCECO</v>
      </c>
      <c r="J10" s="109" t="str">
        <f>IFERROR(VLOOKUP(D10,DB!A:G,7,0),"")</f>
        <v>Haj Removal</v>
      </c>
      <c r="K10" s="109" t="s">
        <v>39117</v>
      </c>
      <c r="L10" s="109" t="str">
        <f>IFERROR(VLOOKUP(D10,DB!A:I,9,0),"")</f>
        <v>Latis</v>
      </c>
    </row>
    <row r="11" spans="1:13">
      <c r="A11" s="109" t="s">
        <v>39113</v>
      </c>
      <c r="B11" s="109" t="str">
        <f>IFERROR(VLOOKUP(D11,DB!A:K,11,0),"")</f>
        <v>R5</v>
      </c>
      <c r="C11" s="109">
        <v>1</v>
      </c>
      <c r="D11" s="109" t="s">
        <v>38505</v>
      </c>
      <c r="E11" s="109" t="s">
        <v>39115</v>
      </c>
      <c r="F11" s="135">
        <v>45980.705428240741</v>
      </c>
      <c r="G11" s="111">
        <f ca="1">IFERROR(NOW()-F11,"")</f>
        <v>0.12552222222439013</v>
      </c>
      <c r="H11" s="135">
        <v>45980.697789351849</v>
      </c>
      <c r="I11" s="109" t="str">
        <f>IFERROR(VLOOKUP(D11,DB!A:F,6,0),"")</f>
        <v>SCECO</v>
      </c>
      <c r="J11" s="109" t="str">
        <f>IFERROR(VLOOKUP(D11,DB!A:G,7,0),"")</f>
        <v>Haj Removal</v>
      </c>
      <c r="K11" s="109" t="s">
        <v>39116</v>
      </c>
      <c r="L11" s="109" t="str">
        <f>IFERROR(VLOOKUP(D11,DB!A:I,9,0),"")</f>
        <v>Latis</v>
      </c>
    </row>
    <row r="12" spans="1:13">
      <c r="A12" s="109" t="s">
        <v>39113</v>
      </c>
      <c r="B12" s="109" t="str">
        <f>IFERROR(VLOOKUP(D12,DB!A:K,11,0),"")</f>
        <v>R5</v>
      </c>
      <c r="C12" s="109">
        <v>1</v>
      </c>
      <c r="D12" s="109" t="s">
        <v>38316</v>
      </c>
      <c r="E12" s="109" t="s">
        <v>39115</v>
      </c>
      <c r="F12" s="135">
        <v>45980.705428240741</v>
      </c>
      <c r="G12" s="111">
        <f ca="1">IFERROR(NOW()-F12,"")</f>
        <v>0.12552222222439013</v>
      </c>
      <c r="H12" s="135">
        <v>45980.697789351849</v>
      </c>
      <c r="I12" s="109" t="str">
        <f>IFERROR(VLOOKUP(D12,DB!A:F,6,0),"")</f>
        <v>SCECO</v>
      </c>
      <c r="J12" s="109" t="str">
        <f>IFERROR(VLOOKUP(D12,DB!A:G,7,0),"")</f>
        <v>Haj Removal</v>
      </c>
      <c r="K12" s="109" t="s">
        <v>39118</v>
      </c>
      <c r="L12" s="109" t="str">
        <f>IFERROR(VLOOKUP(D12,DB!A:I,9,0),"")</f>
        <v>Latis</v>
      </c>
    </row>
    <row r="13" spans="1:13">
      <c r="A13" s="109" t="s">
        <v>39113</v>
      </c>
      <c r="B13" s="109" t="str">
        <f>IFERROR(VLOOKUP(D13,DB!A:K,11,0),"")</f>
        <v>R5</v>
      </c>
      <c r="C13" s="109">
        <v>2</v>
      </c>
      <c r="D13" s="109" t="s">
        <v>38136</v>
      </c>
      <c r="E13" s="109" t="s">
        <v>39115</v>
      </c>
      <c r="F13" s="135">
        <v>45980.705428240741</v>
      </c>
      <c r="G13" s="111">
        <f ca="1">IFERROR(NOW()-F13,"")</f>
        <v>0.12552222222439013</v>
      </c>
      <c r="H13" s="135">
        <v>45980.697789351849</v>
      </c>
      <c r="I13" s="109" t="str">
        <f>IFERROR(VLOOKUP(D13,DB!A:F,6,0),"")</f>
        <v>SCECO</v>
      </c>
      <c r="J13" s="109" t="str">
        <f>IFERROR(VLOOKUP(D13,DB!A:G,7,0),"")</f>
        <v>Haj Removal</v>
      </c>
      <c r="K13" s="109" t="s">
        <v>39119</v>
      </c>
      <c r="L13" s="109" t="str">
        <f>IFERROR(VLOOKUP(D13,DB!A:I,9,0),"")</f>
        <v>Latis</v>
      </c>
    </row>
    <row r="14" spans="1:13">
      <c r="A14" s="109" t="s">
        <v>39113</v>
      </c>
      <c r="B14" s="109" t="str">
        <f>IFERROR(VLOOKUP(D14,DB!A:K,11,0),"")</f>
        <v>R5</v>
      </c>
      <c r="C14" s="109">
        <v>2</v>
      </c>
      <c r="D14" s="109" t="s">
        <v>38182</v>
      </c>
      <c r="E14" s="109" t="s">
        <v>39115</v>
      </c>
      <c r="F14" s="135">
        <v>45980.705428240741</v>
      </c>
      <c r="G14" s="111">
        <f ca="1">IFERROR(NOW()-F14,"")</f>
        <v>0.12552222222439013</v>
      </c>
      <c r="H14" s="135">
        <v>45980.697789351849</v>
      </c>
      <c r="I14" s="109" t="str">
        <f>IFERROR(VLOOKUP(D14,DB!A:F,6,0),"")</f>
        <v>SCECO</v>
      </c>
      <c r="J14" s="109" t="str">
        <f>IFERROR(VLOOKUP(D14,DB!A:G,7,0),"")</f>
        <v>Haj Removal</v>
      </c>
      <c r="K14" s="109" t="s">
        <v>39118</v>
      </c>
      <c r="L14" s="109" t="str">
        <f>IFERROR(VLOOKUP(D14,DB!A:I,9,0),"")</f>
        <v>Latis</v>
      </c>
    </row>
    <row r="15" spans="1:13">
      <c r="A15" s="109"/>
      <c r="B15" s="109" t="str">
        <f>IFERROR(VLOOKUP(D15,DB!A:K,11,0),"")</f>
        <v/>
      </c>
      <c r="C15" s="109"/>
      <c r="D15" s="109"/>
      <c r="E15" s="109"/>
      <c r="F15" s="109"/>
      <c r="G15" s="111">
        <f ca="1">IFERROR(NOW()-F15,"")</f>
        <v>45980.830950462965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45980.830950462965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45980.830950462965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45980.830950462965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45980.830950462965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45980.830950462965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45980.830950462965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45980.830950462965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45980.830950462965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45980.830950462965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45980.830950462965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45980.830950462965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45980.830950462965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45980.830950462965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45980.830950462965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45980.830950462965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45980.830950462965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45980.830950462965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45980.830950462965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45980.830950462965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45980.830950462965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45980.830950462965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45980.830950462965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45980.830950462965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45980.830950462965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45980.830950462965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45980.830950462965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45980.830950462965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45980.830950462965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45980.830950462965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45980.830950462965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45980.830950462965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45980.830950462965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45980.830950462965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45980.830950462965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45980.830950462965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45980.830950462965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45980.830950462965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45980.830950462965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45980.830950462965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45980.830950462965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45980.830950462965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45980.830950462965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45980.830950462965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45980.830950462965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45980.830950462965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45980.830950462965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45980.830950462965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45980.830950462965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45980.830950462965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45980.830950462965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45980.830950462965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45980.830950462965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45980.830950462965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45980.830950462965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45980.830950462965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45980.830950462965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45980.830950462965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45980.830950462965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45980.830950462965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45980.830950462965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45980.830950462965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45980.830950462965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45980.830950462965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45980.830950462965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45980.830950462965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45980.830950462965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45980.830950462965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45980.830950462965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45980.830950462965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45980.830950462965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45980.830950462965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45980.830950462965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45980.830950462965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45980.830950462965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45980.830950462965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45980.830950462965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45980.830950462965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45980.830950462965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45980.830950462965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45980.830950462965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45980.830950462965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45980.830950462965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45980.830950462965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45980.830950462965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45980.830950462965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45980.830950462965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45980.830950462965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45980.830950462965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45980.830950462965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45980.830950462965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45980.830950462965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45980.830950462965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45980.830950462965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45980.830950462965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45980.830950462965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45980.830950462965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45980.830950462965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45980.830950462965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45980.830950462965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45980.830950462965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45980.830950462965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45980.830950462965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45980.830950462965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45980.830950462965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45980.830950462965</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45980.830950462965</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45980.830950462965</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45980.830950462965</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45980.830950462965</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45980.830950462965</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45980.830950462965</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45980.830950462965</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45980.830950462965</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45980.830950462965</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45980.830950462965</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45980.830950462965</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45980.830950462965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45980.830950462965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45980.830950462965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45980.830950462965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45980.830950462965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45980.830950462965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45980.830950462965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45980.830950462965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45980.830950462965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45980.830950462965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45980.830950462965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45980.830950462965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45980.830950462965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45980.830950462965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45980.830950462965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45980.830950462965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45980.830950462965</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45980.830950462965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45980.830950462965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45980.830950462965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45980.830950462965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45980.830950462965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45980.830950462965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45980.830950462965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45980.830950462965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45980.830950462965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45980.830950462965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45980.830950462965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45980.830950462965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45980.830950462965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45980.830950462965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45980.830950462965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45980.830950462965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45980.830950462965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45980.830950462965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45980.830950462965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45980.830950462965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45980.830950462965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45980.830950462965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45980.830950462965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45980.830950462965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45980.830950462965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45980.830950462965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45980.830950462965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45980.830950462965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45980.830950462965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45980.830950462965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45980.830950462965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45980.830950462965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45980.830950462965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45980.830950462965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45980.830950462965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45980.830950462965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45980.830950462965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45980.830950462965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45980.830950462965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45980.830950462965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45980.830950462965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45980.830950462965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45980.830950462965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45980.830950462965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45980.830950462965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45980.830950462965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45980.830950462965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45980.830950462965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45980.830950462965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45980.830950462965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45980.830950462965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45980.830950462965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45980.830950462965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45980.830950462965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45980.830950462965</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2025-11-19T16:58:33Z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