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453" documentId="13_ncr:1_{F6CB121F-512D-4AA6-A0C1-0FB36C537598}" xr6:coauthVersionLast="47" xr6:coauthVersionMax="47" xr10:uidLastSave="{2C58F6D4-5917-418C-9BA8-1949CA518E99}"/>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4" i="6"/>
  <c r="B5" i="6"/>
  <c r="B6" i="6"/>
  <c r="B7" i="6"/>
  <c r="B8" i="6"/>
  <c r="B9" i="6"/>
  <c r="B10" i="6"/>
  <c r="B11" i="6"/>
  <c r="B12" i="6"/>
  <c r="B13" i="6"/>
  <c r="B14" i="6"/>
  <c r="B15" i="6"/>
  <c r="B16" i="6"/>
  <c r="B17" i="6"/>
  <c r="B18" i="6"/>
  <c r="B19" i="6"/>
  <c r="B20" i="6"/>
  <c r="B21" i="6"/>
  <c r="B22" i="6"/>
  <c r="B23" i="6"/>
  <c r="B24" i="6"/>
  <c r="B25" i="6"/>
  <c r="G3" i="6"/>
  <c r="G4" i="6"/>
  <c r="G5" i="6"/>
  <c r="G6" i="6"/>
  <c r="G7" i="6"/>
  <c r="G8" i="6"/>
  <c r="G9" i="6"/>
  <c r="G10" i="6"/>
  <c r="G11" i="6"/>
  <c r="G12" i="6"/>
  <c r="G13" i="6"/>
  <c r="G14" i="6"/>
  <c r="G15" i="6"/>
  <c r="G16" i="6"/>
  <c r="G17" i="6"/>
  <c r="G18" i="6"/>
  <c r="G19" i="6"/>
  <c r="G20" i="6"/>
  <c r="G21" i="6"/>
  <c r="G22" i="6"/>
  <c r="G23" i="6"/>
  <c r="G24" i="6"/>
  <c r="G25" i="6"/>
  <c r="I3" i="6"/>
  <c r="I4" i="6"/>
  <c r="I5" i="6"/>
  <c r="I6" i="6"/>
  <c r="I7" i="6"/>
  <c r="I8" i="6"/>
  <c r="I9" i="6"/>
  <c r="I10" i="6"/>
  <c r="I11" i="6"/>
  <c r="I12" i="6"/>
  <c r="I13" i="6"/>
  <c r="I14" i="6"/>
  <c r="I15" i="6"/>
  <c r="I16" i="6"/>
  <c r="I17" i="6"/>
  <c r="I18" i="6"/>
  <c r="I19" i="6"/>
  <c r="I20" i="6"/>
  <c r="I21" i="6"/>
  <c r="I22" i="6"/>
  <c r="I23" i="6"/>
  <c r="I24" i="6"/>
  <c r="I25" i="6"/>
  <c r="J3" i="6"/>
  <c r="J4" i="6"/>
  <c r="J5" i="6"/>
  <c r="J6" i="6"/>
  <c r="J7" i="6"/>
  <c r="J8" i="6"/>
  <c r="J9" i="6"/>
  <c r="J10" i="6"/>
  <c r="J11" i="6"/>
  <c r="J12" i="6"/>
  <c r="J13" i="6"/>
  <c r="J14" i="6"/>
  <c r="J15" i="6"/>
  <c r="J16" i="6"/>
  <c r="J17" i="6"/>
  <c r="J18" i="6"/>
  <c r="J19" i="6"/>
  <c r="J20" i="6"/>
  <c r="J21" i="6"/>
  <c r="J22" i="6"/>
  <c r="J23" i="6"/>
  <c r="J24" i="6"/>
  <c r="J25" i="6"/>
  <c r="L4" i="6"/>
  <c r="L5" i="6"/>
  <c r="L6" i="6"/>
  <c r="L7" i="6"/>
  <c r="L8" i="6"/>
  <c r="L9" i="6"/>
  <c r="L10" i="6"/>
  <c r="L11" i="6"/>
  <c r="L12" i="6"/>
  <c r="L13" i="6"/>
  <c r="L14" i="6"/>
  <c r="L15" i="6"/>
  <c r="L16" i="6"/>
  <c r="L17" i="6"/>
  <c r="L18" i="6"/>
  <c r="L19" i="6"/>
  <c r="L20" i="6"/>
  <c r="L21" i="6"/>
  <c r="L22" i="6"/>
  <c r="L23" i="6"/>
  <c r="L24" i="6"/>
  <c r="L2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<sst xmlns="http://schemas.openxmlformats.org/spreadsheetml/2006/main" count="180305" uniqueCount="39130">
  <si>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</si>
  <si>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</si>
  <si>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</si>
  <si>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</si>
  <si>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</si>
  <si>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</si>
  <si>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</si>
  <si>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</si>
  <si>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</si>
  <si>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</si>
  <si>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</si>
  <si>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</si>
  <si>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</si>
  <si>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</si>
  <si>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</si>
  <si>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</si>
  <si>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</si>
  <si>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</si>
  <si>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</si>
  <si>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</si>
  <si>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</si>
  <si>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</si>
  <si>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</si>
  <si>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</si>
  <si>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</si>
  <si>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</si>
  <si>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</si>
  <si>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</si>
  <si>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</si>
  <si>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</si>
  <si>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</si>
  <si>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</si>
  <si>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</si>
  <si>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</si>
  <si>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</si>
  <si>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</si>
  <si>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</si>
  <si>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</si>
  <si>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</si>
  <si>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</si>
  <si>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</si>
  <si>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</si>
  <si>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</si>
  <si>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</si>
  <si>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</si>
  <si>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</si>
  <si>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</si>
  <si>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</si>
  <si>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</si>
  <si>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</si>
  <si>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</si>
  <si>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</si>
  <si>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</si>
  <si>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</si>
  <si>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</si>
  <si>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</si>
  <si>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</si>
  <si>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</si>
  <si>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</si>
  <si>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</si>
  <si>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</si>
  <si>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</si>
  <si>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</si>
  <si>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</si>
  <si>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</si>
  <si>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</si>
  <si>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</si>
  <si>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</si>
  <si>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</si>
  <si>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</si>
  <si>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</si>
  <si>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</si>
  <si>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</si>
  <si>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</si>
  <si>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</si>
  <si>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</si>
  <si>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</si>
  <si>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</si>
  <si>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</si>
  <si>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</si>
  <si>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</si>
  <si>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</si>
  <si>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</si>
  <si>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</si>
  <si>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</si>
  <si>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</si>
  <si>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</si>
  <si>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</si>
  <si>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</si>
  <si>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</si>
  <si>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</si>
  <si>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</si>
  <si>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</si>
  <si>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</si>
  <si>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</si>
  <si>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</si>
  <si>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</si>
  <si>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</si>
  <si>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</si>
  <si>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</si>
  <si>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</si>
  <si>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</si>
  <si>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</si>
  <si>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</si>
  <si>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</si>
  <si>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</si>
  <si>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</si>
  <si>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</si>
  <si>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</si>
  <si>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</si>
  <si>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</si>
  <si>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</si>
  <si>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</si>
  <si>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</si>
  <si>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</si>
  <si>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</si>
  <si>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</si>
  <si>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</si>
  <si>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</si>
  <si>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</si>
  <si>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</si>
  <si>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</si>
  <si>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</si>
  <si>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</si>
  <si>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</si>
  <si>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</si>
  <si>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</si>
  <si>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</si>
  <si>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</si>
  <si>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</si>
  <si>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</si>
  <si>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</si>
  <si>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</si>
  <si>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</si>
  <si>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</si>
  <si>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</si>
  <si>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</si>
  <si>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</si>
  <si>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</si>
  <si>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</si>
  <si>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</si>
  <si>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</si>
  <si>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</si>
  <si>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</si>
  <si>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</si>
  <si>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</si>
  <si>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</si>
  <si>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</si>
  <si>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</si>
  <si>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</si>
  <si>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</si>
  <si>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</si>
  <si>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</si>
  <si>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</si>
  <si>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</si>
  <si>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</si>
  <si>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</si>
  <si>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</si>
  <si>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</si>
  <si>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</si>
  <si>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</si>
  <si>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</si>
  <si>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</si>
  <si>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</si>
  <si>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</si>
  <si>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</si>
  <si>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</si>
  <si>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</si>
  <si>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</si>
  <si>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</si>
  <si>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</si>
  <si>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</si>
  <si>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</si>
  <si>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</si>
  <si>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</si>
  <si>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</si>
  <si>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</si>
  <si>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</si>
  <si>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</si>
  <si>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</si>
  <si>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</si>
  <si>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</si>
  <si>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</si>
  <si>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</si>
  <si>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</si>
  <si>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</si>
  <si>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</si>
  <si>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</si>
  <si>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</si>
  <si>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</si>
  <si>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</si>
  <si>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</si>
  <si>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</si>
  <si>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</si>
  <si>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</si>
  <si>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</si>
  <si>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</si>
  <si>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</si>
  <si>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</si>
  <si>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</si>
  <si>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</si>
  <si>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</si>
  <si>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</si>
  <si>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</si>
  <si>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</si>
  <si>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</si>
  <si>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</si>
  <si>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</si>
  <si>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</si>
  <si>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</si>
  <si>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</si>
  <si>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</si>
  <si>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</si>
  <si>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</si>
  <si>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</si>
  <si>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</si>
  <si>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</si>
  <si>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</si>
  <si>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</si>
  <si>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</si>
  <si>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</si>
  <si>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</si>
  <si>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</si>
  <si>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</si>
  <si>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</si>
  <si>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</si>
  <si>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</si>
  <si>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</si>
  <si>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</si>
  <si>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</si>
  <si>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</si>
  <si>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</si>
  <si>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</si>
  <si>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</si>
  <si>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</si>
  <si>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</si>
  <si>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</si>
  <si>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</si>
  <si>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</si>
  <si>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</si>
  <si>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</si>
  <si>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</si>
  <si>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</si>
  <si>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</si>
  <si>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</si>
  <si>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</si>
  <si>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</si>
  <si>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</si>
  <si>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</si>
  <si>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</si>
  <si>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</si>
  <si>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</si>
  <si>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</si>
  <si>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</si>
  <si>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</si>
  <si>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</si>
  <si>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</si>
  <si>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</si>
  <si>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</si>
  <si>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</si>
  <si>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</si>
  <si>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</si>
  <si>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</si>
  <si>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</si>
  <si>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</si>
  <si>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</si>
  <si>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</si>
  <si>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</si>
  <si>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</si>
  <si>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</si>
  <si>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</si>
  <si>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</si>
  <si>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</si>
  <si>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</si>
  <si>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</si>
  <si>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</si>
  <si>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</si>
  <si>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</si>
  <si>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</si>
  <si>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</si>
  <si>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</si>
  <si>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</si>
  <si>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</si>
  <si>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</si>
  <si>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</si>
  <si>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</si>
  <si>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</si>
  <si>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</si>
  <si>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</si>
  <si>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</si>
  <si>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</si>
  <si>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</si>
  <si>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</si>
  <si>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</si>
  <si>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</si>
  <si>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</si>
  <si>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</si>
  <si>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</si>
  <si>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</si>
  <si>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</si>
  <si>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</si>
  <si>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</si>
  <si>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</si>
  <si>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</si>
  <si>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</si>
  <si>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</si>
  <si>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</si>
  <si>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</si>
  <si>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</si>
  <si>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</si>
  <si>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</si>
  <si>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</si>
  <si>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</si>
  <si>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</si>
  <si>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</si>
  <si>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</si>
  <si>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</si>
  <si>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</si>
  <si>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</si>
  <si>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</si>
  <si>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</si>
  <si>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</si>
  <si>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</si>
  <si>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</si>
  <si>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</si>
  <si>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</si>
  <si>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</si>
  <si>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</si>
  <si>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</si>
  <si>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</si>
  <si>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</si>
  <si>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</si>
  <si>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</si>
  <si>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</si>
  <si>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</si>
  <si>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</si>
  <si>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</si>
  <si>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</si>
  <si>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</si>
  <si>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</si>
  <si>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</si>
  <si>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</si>
  <si>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</si>
  <si>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</si>
  <si>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</si>
  <si>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</si>
  <si>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</si>
  <si>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</si>
  <si>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</si>
  <si>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</si>
  <si>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</si>
  <si>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</si>
  <si>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</si>
  <si>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</si>
  <si>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</si>
  <si>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</si>
  <si>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</si>
  <si>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</si>
  <si>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</si>
  <si>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</si>
  <si>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</si>
  <si>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</si>
  <si>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</si>
  <si>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</si>
  <si>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</si>
  <si>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</si>
  <si>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</si>
  <si>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</si>
  <si>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</si>
  <si>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</si>
  <si>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</si>
  <si>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</si>
  <si>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</si>
  <si>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</si>
  <si>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</si>
  <si>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</si>
  <si>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</si>
  <si>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</si>
  <si>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</si>
  <si>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</si>
  <si>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</si>
  <si>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</si>
  <si>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</si>
  <si>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</si>
  <si>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</si>
  <si>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</si>
  <si>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</si>
  <si>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</si>
  <si>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</si>
  <si>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</si>
  <si>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</si>
  <si>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</si>
  <si>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</si>
  <si>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</si>
  <si>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</si>
  <si>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</si>
  <si>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</si>
  <si>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</si>
  <si>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</si>
  <si>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</si>
  <si>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</si>
  <si>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</si>
  <si>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</si>
  <si>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</si>
  <si>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</si>
  <si>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</si>
  <si>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</si>
  <si>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</si>
  <si>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</si>
  <si>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</si>
  <si>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</si>
  <si>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</si>
  <si>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</si>
  <si>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</si>
  <si>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</si>
  <si>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</si>
  <si>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</si>
  <si>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</si>
  <si>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</si>
  <si>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</si>
  <si>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</si>
  <si>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</si>
  <si>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</si>
  <si>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</si>
  <si>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</si>
  <si>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</si>
  <si>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</si>
  <si>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</si>
  <si>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</si>
  <si>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</si>
  <si>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</si>
  <si>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</si>
  <si>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</si>
  <si>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</si>
  <si>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</si>
  <si>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</si>
  <si>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</si>
  <si>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</si>
  <si>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</si>
  <si>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</si>
  <si>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</si>
  <si>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</si>
  <si>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</si>
  <si>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</si>
  <si>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</si>
  <si>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</si>
  <si>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</si>
  <si>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</si>
  <si>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</si>
  <si>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</si>
  <si>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</si>
  <si>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</si>
  <si>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</si>
  <si>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</si>
  <si>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</si>
  <si>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</si>
  <si>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</si>
  <si>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</si>
  <si>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</si>
  <si>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</si>
  <si>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</si>
  <si>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</si>
  <si>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</si>
  <si>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</si>
  <si>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</si>
  <si>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</si>
  <si>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</si>
  <si>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</si>
  <si>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</si>
  <si>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</si>
  <si>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</si>
  <si>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</si>
  <si>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</si>
  <si>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</si>
  <si>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</si>
  <si>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</si>
  <si>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</si>
  <si>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</si>
  <si>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</si>
  <si>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</si>
  <si>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</si>
  <si>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</si>
  <si>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</si>
  <si>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</si>
  <si>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</si>
  <si>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</si>
  <si>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</si>
  <si>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</si>
  <si>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</si>
  <si>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</si>
  <si>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</si>
  <si>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</si>
  <si>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</si>
  <si>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</si>
  <si>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</si>
  <si>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</si>
  <si>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</si>
  <si>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</si>
  <si>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</si>
  <si>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</si>
  <si>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</si>
  <si>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</si>
  <si>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</si>
  <si>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</si>
  <si>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</si>
  <si>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</si>
  <si>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</si>
  <si>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</si>
  <si>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</si>
  <si>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</si>
  <si>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</si>
  <si>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</si>
  <si>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</si>
  <si>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</si>
  <si>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</si>
  <si>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</si>
  <si>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</si>
  <si>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</si>
  <si>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</si>
  <si>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</si>
  <si>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</si>
  <si>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</si>
  <si>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</si>
  <si>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</si>
  <si>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</si>
  <si>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</si>
  <si>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</si>
  <si>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</si>
  <si>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</si>
  <si>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</si>
  <si>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</si>
  <si>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</si>
  <si>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</si>
  <si>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</si>
  <si>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</si>
  <si>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</si>
  <si>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</si>
  <si>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</si>
  <si>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</si>
  <si>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</si>
  <si>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</si>
  <si>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</si>
  <si>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</si>
  <si>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</si>
  <si>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</si>
  <si>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</si>
  <si>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</si>
  <si>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</si>
  <si>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</si>
  <si>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</si>
  <si>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</si>
  <si>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</si>
  <si>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</si>
  <si>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</si>
  <si>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</si>
  <si>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</si>
  <si>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</si>
  <si>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</si>
  <si>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</si>
  <si>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</si>
  <si>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</si>
  <si>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</si>
  <si>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</si>
  <si>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</si>
  <si>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</si>
  <si>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</si>
  <si>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</si>
  <si>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</si>
  <si>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</si>
  <si>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</si>
  <si>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</si>
  <si>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</si>
  <si>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</si>
  <si>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</si>
  <si>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</si>
  <si>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</si>
  <si>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</si>
  <si>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</si>
  <si>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</si>
  <si>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</si>
  <si>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</si>
  <si>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</si>
  <si>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</si>
  <si>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</si>
  <si>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</si>
  <si>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</si>
  <si>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</si>
  <si>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</si>
  <si>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</si>
  <si>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</si>
  <si>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</si>
  <si>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</si>
  <si>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</si>
  <si>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</si>
  <si>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</si>
  <si>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</si>
  <si>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</si>
  <si>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</si>
  <si>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</si>
  <si>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</si>
  <si>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</si>
  <si>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</si>
  <si>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</si>
  <si>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</si>
  <si>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</si>
  <si>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</si>
  <si>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</si>
  <si>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</si>
  <si>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</si>
  <si>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</si>
  <si>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</si>
  <si>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</si>
  <si>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</si>
  <si>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</si>
  <si>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</si>
  <si>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</si>
  <si>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</si>
  <si>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</si>
  <si>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</si>
  <si>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</si>
  <si>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</si>
  <si>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</si>
  <si>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</si>
  <si>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</si>
  <si>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</si>
  <si>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</si>
  <si>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</si>
  <si>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</si>
  <si>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</si>
  <si>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</si>
  <si>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</si>
  <si>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</si>
  <si>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</si>
  <si>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</si>
  <si>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</si>
  <si>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</si>
  <si>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</si>
  <si>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</si>
  <si>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</si>
  <si>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</si>
  <si>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</si>
  <si>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</si>
  <si>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</si>
  <si>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</si>
  <si>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</si>
  <si>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</si>
  <si>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</si>
  <si>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</si>
  <si>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</si>
  <si>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</si>
  <si>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</si>
  <si>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</si>
  <si>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</si>
  <si>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</si>
  <si>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</si>
  <si>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</si>
  <si>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</si>
  <si>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</si>
  <si>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</si>
  <si>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</si>
  <si>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</si>
  <si>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</si>
  <si>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</si>
  <si>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</si>
  <si>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</si>
  <si>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</si>
  <si>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</si>
  <si>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</si>
  <si>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</si>
  <si>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</si>
  <si>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</si>
  <si>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</si>
  <si>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</si>
  <si>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</si>
  <si>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</si>
  <si>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</si>
  <si>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</si>
  <si>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</si>
  <si>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</si>
  <si>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</si>
  <si>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</si>
  <si>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</si>
  <si>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</si>
  <si>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</si>
  <si>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</si>
  <si>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</si>
  <si>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</si>
  <si>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</si>
  <si>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</si>
  <si>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</si>
  <si>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</si>
  <si>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</si>
  <si>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</si>
  <si>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</si>
  <si>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</si>
  <si>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</si>
  <si>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</si>
  <si>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</si>
  <si>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</si>
  <si>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</si>
  <si>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</si>
  <si>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</si>
  <si>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</si>
  <si>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</si>
  <si>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</si>
  <si>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</si>
  <si>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</si>
  <si>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</si>
  <si>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</si>
  <si>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</si>
  <si>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</si>
  <si>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</si>
  <si>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</si>
  <si>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</si>
  <si>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</si>
  <si>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</si>
  <si>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</si>
  <si>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</si>
  <si>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</si>
  <si>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</si>
  <si>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</si>
  <si>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</si>
  <si>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</si>
  <si>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</si>
  <si>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</si>
  <si>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</si>
  <si>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</si>
  <si>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</si>
  <si>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</si>
  <si>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</si>
  <si>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</si>
  <si>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</si>
  <si>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</si>
  <si>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</si>
  <si>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</si>
  <si>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</si>
  <si>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</si>
  <si>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</si>
  <si>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</si>
  <si>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</si>
  <si>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</si>
  <si>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</si>
  <si>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</si>
  <si>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</si>
  <si>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</si>
  <si>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</si>
  <si>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</si>
  <si>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</si>
  <si>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</si>
  <si>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</si>
  <si>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</si>
  <si>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</si>
  <si>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</si>
  <si>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</si>
  <si>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</si>
  <si>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</si>
  <si>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</si>
  <si>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</si>
  <si>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</si>
  <si>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</si>
  <si>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</si>
  <si>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</si>
  <si>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</si>
  <si>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</si>
  <si>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</si>
  <si>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</si>
  <si>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</si>
  <si>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</si>
  <si>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</si>
  <si>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</si>
  <si>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</si>
  <si>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</si>
  <si>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</si>
  <si>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</si>
  <si>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</si>
  <si>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</si>
  <si>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</si>
  <si>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</si>
  <si>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</si>
  <si>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</si>
  <si>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</si>
  <si>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</si>
  <si>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</si>
  <si>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</si>
  <si>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</si>
  <si>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</si>
  <si>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</si>
  <si>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</si>
  <si>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</si>
  <si>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</si>
  <si>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</si>
  <si>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</si>
  <si>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</si>
  <si>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</si>
  <si>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</si>
  <si>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</si>
  <si>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</si>
  <si>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</si>
  <si>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</si>
  <si>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</si>
  <si>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</si>
  <si>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</si>
  <si>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</si>
  <si>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</si>
  <si>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</si>
  <si>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</si>
  <si>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</si>
  <si>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</si>
  <si>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</si>
  <si>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</si>
  <si>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</si>
  <si>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</si>
  <si>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</si>
  <si>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</si>
  <si>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</si>
  <si>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</si>
  <si>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</si>
  <si>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</si>
  <si>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</si>
  <si>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</si>
  <si>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</si>
  <si>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</si>
  <si>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</si>
  <si>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</si>
  <si>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</si>
  <si>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</si>
  <si>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</si>
  <si>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</si>
  <si>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</si>
  <si>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</si>
  <si>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</si>
  <si>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</si>
  <si>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</si>
  <si>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</si>
  <si>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</si>
  <si>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</si>
  <si>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</si>
  <si>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</si>
  <si>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</si>
  <si>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</si>
  <si>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</si>
  <si>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</si>
  <si>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</si>
  <si>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</si>
  <si>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</si>
  <si>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</si>
  <si>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</si>
  <si>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</si>
  <si>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</si>
  <si>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</si>
  <si>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</si>
  <si>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</si>
  <si>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</si>
  <si>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</si>
  <si>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</si>
  <si>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</si>
  <si>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</si>
  <si>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</si>
  <si>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</si>
  <si>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</si>
  <si>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</si>
  <si>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</si>
  <si>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</si>
  <si>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</si>
  <si>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</si>
  <si>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</si>
  <si>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</si>
  <si>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</si>
  <si>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</si>
  <si>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</si>
  <si>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</si>
  <si>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</si>
  <si>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</si>
  <si>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</si>
  <si>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</si>
  <si>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</si>
  <si>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</si>
  <si>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</si>
  <si>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</si>
  <si>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</si>
  <si>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</si>
  <si>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</si>
  <si>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</si>
  <si>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</si>
  <si>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</si>
  <si>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</si>
  <si>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</si>
  <si>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</si>
  <si>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</si>
  <si>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</si>
  <si>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</si>
  <si>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</si>
  <si>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</si>
  <si>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</si>
  <si>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</si>
  <si>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</si>
  <si>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</si>
  <si>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</si>
  <si>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</si>
  <si>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</si>
  <si>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</si>
  <si>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</si>
  <si>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</si>
  <si>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</si>
  <si>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</si>
  <si>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</si>
  <si>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</si>
  <si>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</si>
  <si>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</si>
  <si>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</si>
  <si>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</si>
  <si>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</si>
  <si>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</si>
  <si>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</si>
  <si>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</si>
  <si>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</si>
  <si>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</si>
  <si>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</si>
  <si>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</si>
  <si>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</si>
  <si>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</si>
  <si>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</si>
  <si>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</si>
  <si>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</si>
  <si>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</si>
  <si>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</si>
  <si>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</si>
  <si>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</si>
  <si>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</si>
  <si>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</si>
  <si>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</si>
  <si>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</si>
  <si>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</si>
  <si>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</si>
  <si>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</si>
  <si>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</si>
  <si>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</si>
  <si>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</si>
  <si>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</si>
  <si>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</si>
  <si>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</si>
  <si>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</si>
  <si>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</si>
  <si>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</si>
  <si>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</si>
  <si>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</si>
  <si>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</si>
  <si>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</si>
  <si>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</si>
  <si>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</si>
  <si>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</si>
  <si>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</si>
  <si>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</si>
  <si>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</si>
  <si>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</si>
  <si>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</si>
  <si>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</si>
  <si>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</si>
  <si>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</si>
  <si>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</si>
  <si>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</si>
  <si>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</si>
  <si>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</si>
  <si>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</si>
  <si>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</si>
  <si>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</si>
  <si>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</si>
  <si>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</si>
  <si>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</si>
  <si>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</si>
  <si>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</si>
  <si>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</si>
  <si>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</si>
  <si>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</si>
  <si>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</si>
  <si>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</si>
  <si>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</si>
  <si>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</si>
  <si>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</si>
  <si>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</si>
  <si>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</si>
  <si>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</si>
  <si>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</si>
  <si>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</si>
  <si>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</si>
  <si>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</si>
  <si>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</si>
  <si>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</si>
  <si>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</si>
  <si>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</si>
  <si>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</si>
  <si>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</si>
  <si>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</si>
  <si>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</si>
  <si>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</si>
  <si>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</si>
  <si>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</si>
  <si>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</si>
  <si>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</si>
  <si>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</si>
  <si>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</si>
  <si>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</si>
  <si>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</si>
  <si>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</si>
  <si>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</si>
  <si>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</si>
  <si>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</si>
  <si>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</si>
  <si>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</si>
  <si>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</si>
  <si>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</si>
  <si>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</si>
  <si>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</si>
  <si>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</si>
  <si>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</si>
  <si>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</si>
  <si>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</si>
  <si>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</si>
  <si>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</si>
  <si>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</si>
  <si>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</si>
  <si>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</si>
  <si>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</si>
  <si>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</si>
  <si>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</si>
  <si>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</si>
  <si>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</si>
  <si>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</si>
  <si>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</si>
  <si>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</si>
  <si>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</si>
  <si>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</si>
  <si>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</si>
  <si>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</si>
  <si>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</si>
  <si>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</si>
  <si>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</si>
  <si>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</si>
  <si>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</si>
  <si>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</si>
  <si>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</si>
  <si>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</si>
  <si>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</si>
  <si>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</si>
  <si>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</si>
  <si>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</si>
  <si>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</si>
  <si>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</si>
  <si>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</si>
  <si>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</si>
  <si>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</si>
  <si>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</si>
  <si>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</si>
  <si>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</si>
  <si>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</si>
  <si>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</si>
  <si>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</si>
  <si>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</si>
  <si>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</si>
  <si>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</si>
  <si>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</si>
  <si>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</si>
  <si>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</si>
  <si>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</si>
  <si>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</si>
  <si>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</si>
  <si>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</si>
  <si>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</si>
  <si>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</si>
  <si>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</si>
  <si>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</si>
  <si>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</si>
  <si>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</si>
  <si>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</si>
  <si>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</si>
  <si>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</si>
  <si>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</si>
  <si>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</si>
  <si>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</si>
  <si>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</si>
  <si>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</si>
  <si>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</si>
  <si>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</si>
  <si>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</si>
  <si>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</si>
  <si>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</si>
  <si>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</si>
  <si>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</si>
  <si>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</si>
  <si>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</si>
  <si>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</si>
  <si>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</si>
  <si>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</si>
  <si>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</si>
  <si>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</si>
  <si>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</si>
  <si>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</si>
  <si>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</si>
  <si>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</si>
  <si>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</si>
  <si>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</si>
  <si>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</si>
  <si>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</si>
  <si>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</si>
  <si>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</si>
  <si>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</si>
  <si>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</si>
  <si>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</si>
  <si>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</si>
  <si>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</si>
  <si>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</si>
  <si>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</si>
  <si>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</si>
  <si>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</si>
  <si>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</si>
  <si>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</si>
  <si>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</si>
  <si>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</si>
  <si>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</si>
  <si>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</si>
  <si>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</si>
  <si>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</si>
  <si>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</si>
  <si>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</si>
  <si>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</si>
  <si>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</si>
  <si>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</si>
  <si>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</si>
  <si>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</si>
  <si>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</si>
  <si>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</si>
  <si>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</si>
  <si>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</si>
  <si>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</si>
  <si>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</si>
  <si>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</si>
  <si>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</si>
  <si>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</si>
  <si>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</si>
  <si>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</si>
  <si>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</si>
  <si>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</si>
  <si>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</si>
  <si>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</si>
  <si>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</si>
  <si>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</si>
  <si>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</si>
  <si>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</si>
  <si>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</si>
  <si>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</si>
  <si>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</si>
  <si>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</si>
  <si>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</si>
  <si>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</si>
  <si>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</si>
  <si>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</si>
  <si>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</si>
  <si>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</si>
  <si>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</si>
  <si>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</si>
  <si>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</si>
  <si>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</si>
  <si>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</si>
  <si>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</si>
  <si>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</si>
  <si>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</si>
  <si>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</si>
  <si>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</si>
  <si>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</si>
  <si>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</si>
  <si>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</si>
  <si>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</si>
  <si>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</si>
  <si>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</si>
  <si>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</si>
  <si>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</si>
  <si>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</si>
  <si>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</si>
  <si>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</si>
  <si>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</si>
  <si>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</si>
  <si>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</si>
  <si>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</si>
  <si>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</si>
  <si>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</si>
  <si>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</si>
  <si>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</si>
  <si>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</si>
  <si>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</si>
  <si>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</si>
  <si>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</si>
  <si>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</si>
  <si>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</si>
  <si>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</si>
  <si>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</si>
  <si>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</si>
  <si>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</si>
  <si>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</si>
  <si>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</si>
  <si>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</si>
  <si>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</si>
  <si>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</si>
  <si>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</si>
  <si>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</si>
  <si>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</si>
  <si>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</si>
  <si>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</si>
  <si>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</si>
  <si>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</si>
  <si>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</si>
  <si>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</si>
  <si>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</si>
  <si>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</si>
  <si>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</si>
  <si>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</si>
  <si>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</si>
  <si>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</si>
  <si>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</si>
  <si>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</si>
  <si>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</si>
  <si>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</si>
  <si>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</si>
  <si>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</si>
  <si>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</si>
  <si>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</si>
  <si>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</si>
  <si>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</si>
  <si>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</si>
  <si>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</si>
  <si>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</si>
  <si>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</si>
  <si>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</si>
  <si>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</si>
  <si>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</si>
  <si>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</si>
  <si>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</si>
  <si>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</si>
  <si>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</si>
  <si>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</si>
  <si>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</si>
  <si>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</si>
  <si>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</si>
  <si>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</si>
  <si>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</si>
  <si>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</si>
  <si>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</si>
  <si>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</si>
  <si>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</si>
  <si>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</si>
  <si>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</si>
  <si>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</si>
  <si>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</si>
  <si>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</si>
  <si>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</si>
  <si>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</si>
  <si>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</si>
  <si>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</si>
  <si>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</si>
  <si>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</si>
  <si>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</si>
  <si>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</si>
  <si>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</si>
  <si>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</si>
  <si>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</si>
  <si>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</si>
  <si>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</si>
  <si>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</si>
  <si>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</si>
  <si>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</si>
  <si>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</si>
  <si>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</si>
  <si>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</si>
  <si>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</si>
  <si>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</si>
  <si>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</si>
  <si>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</si>
  <si>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</si>
  <si>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</si>
  <si>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</si>
  <si>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</si>
  <si>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</si>
  <si>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</si>
  <si>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</si>
  <si>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</si>
  <si>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</si>
  <si>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</si>
  <si>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</si>
  <si>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</si>
  <si>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</si>
  <si>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</si>
  <si>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</si>
  <si>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</si>
  <si>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</si>
  <si>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</si>
  <si>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</si>
  <si>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</si>
  <si>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</si>
  <si>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</si>
  <si>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</si>
  <si>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</si>
  <si>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</si>
  <si>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</si>
  <si>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</si>
  <si>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</si>
  <si>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</si>
  <si>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</si>
  <si>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</si>
  <si>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</si>
  <si>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</si>
  <si>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</si>
  <si>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</si>
  <si>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</si>
  <si>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</si>
  <si>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</si>
  <si>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</si>
  <si>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</si>
  <si>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</si>
  <si>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</si>
  <si>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</si>
  <si>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</si>
  <si>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</si>
  <si>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</si>
  <si>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</si>
  <si>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</si>
  <si>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</si>
  <si>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</si>
  <si>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</si>
  <si>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</si>
  <si>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</si>
  <si>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</si>
  <si>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</si>
  <si>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</si>
  <si>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</si>
  <si>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</si>
  <si>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</si>
  <si>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</si>
  <si>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</si>
  <si>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</si>
  <si>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</si>
  <si>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</si>
  <si>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</si>
  <si>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</si>
  <si>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</si>
  <si>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</si>
  <si>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</si>
  <si>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</si>
  <si>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</si>
  <si>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</si>
  <si>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</si>
  <si>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</si>
  <si>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</si>
  <si>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</si>
  <si>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</si>
  <si>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</si>
  <si>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</si>
  <si>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</si>
  <si>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</si>
  <si>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</si>
  <si>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</si>
  <si>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</si>
  <si>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</si>
  <si>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</si>
  <si>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</si>
  <si>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</si>
  <si>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</si>
  <si>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</si>
  <si>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</si>
  <si>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</si>
  <si>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</si>
  <si>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</si>
  <si>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</si>
  <si>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</si>
  <si>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</si>
  <si>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</si>
  <si>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</si>
  <si>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</si>
  <si>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</si>
  <si>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</si>
  <si>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</si>
  <si>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</si>
  <si>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</si>
  <si>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</si>
  <si>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</si>
  <si>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</si>
  <si>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</si>
  <si>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</si>
  <si>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</si>
  <si>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</si>
  <si>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</si>
  <si>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</si>
  <si>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</si>
  <si>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</si>
  <si>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</si>
  <si>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</si>
  <si>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</si>
  <si>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</si>
  <si>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</si>
  <si>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</si>
  <si>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</si>
  <si>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</si>
  <si>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</si>
  <si>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</si>
  <si>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</si>
  <si>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</si>
  <si>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</si>
  <si>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</si>
  <si>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</si>
  <si>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</si>
  <si>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</si>
  <si>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</si>
  <si>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</si>
  <si>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</si>
  <si>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</si>
  <si>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</si>
  <si>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</si>
  <si>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</si>
  <si>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</si>
  <si>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</si>
  <si>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</si>
  <si>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</si>
  <si>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</si>
  <si>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</si>
  <si>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</si>
  <si>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</si>
  <si>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</si>
  <si>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</si>
  <si>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</si>
  <si>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</si>
  <si>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</si>
  <si>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</si>
  <si>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</si>
  <si>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</si>
  <si>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</si>
  <si>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</si>
  <si>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</si>
  <si>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</si>
  <si>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</si>
  <si>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</si>
  <si>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</si>
  <si>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</si>
  <si>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</si>
  <si>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</si>
  <si>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</si>
  <si>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</si>
  <si>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</si>
  <si>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</si>
  <si>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</si>
  <si>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</si>
  <si>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</si>
  <si>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</si>
  <si>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</si>
  <si>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</si>
  <si>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</si>
  <si>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</si>
  <si>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</si>
  <si>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</si>
  <si>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</si>
  <si>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</si>
  <si>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</si>
  <si>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</si>
  <si>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</si>
  <si>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</si>
  <si>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</si>
  <si>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</si>
  <si>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</si>
  <si>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</si>
  <si>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</si>
  <si>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</si>
  <si>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</si>
  <si>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</si>
  <si>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</si>
  <si>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</si>
  <si>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</si>
  <si>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</si>
  <si>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</si>
  <si>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</si>
  <si>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</si>
  <si>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</si>
  <si>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</si>
  <si>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</si>
  <si>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</si>
  <si>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</si>
  <si>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</si>
  <si>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</si>
  <si>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</si>
  <si>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</si>
  <si>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</si>
  <si>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</si>
  <si>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</si>
  <si>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</si>
  <si>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</si>
  <si>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</si>
  <si>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</si>
  <si>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</si>
  <si>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</si>
  <si>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</si>
  <si>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</si>
  <si>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</si>
  <si>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</si>
  <si>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</si>
  <si>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</si>
  <si>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</si>
  <si>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</si>
  <si>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</si>
  <si>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</si>
  <si>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</si>
  <si>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</si>
  <si>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</si>
  <si>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</si>
  <si>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</si>
  <si>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</si>
  <si>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</si>
  <si>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</si>
  <si>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</si>
  <si>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</si>
  <si>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</si>
  <si>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</si>
  <si>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</si>
  <si>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</si>
  <si>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</si>
  <si>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</si>
  <si>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</si>
  <si>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</si>
  <si>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</si>
  <si>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</si>
  <si>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</si>
  <si>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</si>
  <si>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</si>
  <si>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</si>
  <si>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</si>
  <si>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</si>
  <si>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</si>
  <si>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</si>
  <si>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</si>
  <si>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</si>
  <si>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</si>
  <si>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</si>
  <si>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</si>
  <si>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</si>
  <si>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</si>
  <si>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</si>
  <si>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</si>
  <si>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</si>
  <si>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</si>
  <si>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</si>
  <si>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</si>
  <si>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</si>
  <si>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</si>
  <si>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</si>
  <si>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</si>
  <si>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</si>
  <si>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</si>
  <si>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</si>
  <si>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</si>
  <si>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</si>
  <si>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</si>
  <si>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</si>
  <si>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</si>
  <si>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</si>
  <si>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</si>
  <si>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</si>
  <si>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</si>
  <si>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</si>
  <si>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</si>
  <si>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</si>
  <si>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</si>
  <si>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</si>
  <si>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</si>
  <si>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</si>
  <si>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</si>
  <si>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</si>
  <si>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</si>
  <si>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</si>
  <si>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</si>
  <si>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</si>
  <si>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</si>
  <si>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</si>
  <si>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</si>
  <si>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</si>
  <si>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</si>
  <si>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</si>
  <si>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</si>
  <si>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</si>
  <si>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</si>
  <si>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</si>
  <si>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</si>
  <si>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</si>
  <si>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</si>
  <si>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</si>
  <si>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</si>
  <si>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</si>
  <si>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</si>
  <si>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</si>
  <si>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</si>
  <si>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</si>
  <si>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</si>
  <si>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</si>
  <si>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</si>
  <si>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</si>
  <si>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</si>
  <si>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</si>
  <si>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</si>
  <si>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</si>
  <si>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</si>
  <si>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</si>
  <si>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</si>
  <si>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</si>
  <si>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</si>
  <si>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</si>
  <si>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</si>
  <si>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</si>
  <si>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</si>
  <si>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</si>
  <si>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</si>
  <si>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</si>
  <si>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</si>
  <si>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</si>
  <si>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</si>
  <si>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</si>
  <si>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</si>
  <si>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</si>
  <si>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</si>
  <si>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</si>
  <si>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</si>
  <si>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</si>
  <si>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</si>
  <si>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</si>
  <si>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</si>
  <si>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</si>
  <si>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</si>
  <si>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</si>
  <si>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</si>
  <si>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</si>
  <si>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</si>
  <si>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</si>
  <si>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</si>
  <si>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</si>
  <si>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</si>
  <si>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</si>
  <si>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</si>
  <si>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</si>
  <si>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</si>
  <si>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</si>
  <si>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</si>
  <si>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</si>
  <si>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</si>
  <si>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</si>
  <si>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</si>
  <si>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</si>
  <si>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</si>
  <si>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</si>
  <si>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</si>
  <si>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</si>
  <si>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</si>
  <si>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</si>
  <si>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</si>
  <si>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</si>
  <si>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</si>
  <si>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</si>
  <si>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</si>
  <si>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</si>
  <si>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</si>
  <si>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</si>
  <si>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</si>
  <si>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</si>
  <si>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</si>
  <si>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</si>
  <si>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</si>
  <si>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</si>
  <si>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</si>
  <si>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</si>
  <si>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</si>
  <si>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</si>
  <si>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</si>
  <si>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</si>
  <si>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</si>
  <si>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</si>
  <si>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</si>
  <si>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</si>
  <si>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</si>
  <si>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</si>
  <si>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</si>
  <si>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</si>
  <si>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</si>
  <si>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</si>
  <si>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</si>
  <si>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</si>
  <si>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</si>
  <si>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</si>
  <si>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</si>
  <si>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</si>
  <si>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</si>
  <si>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</si>
  <si>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</si>
  <si>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</si>
  <si>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</si>
  <si>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</si>
  <si>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</si>
  <si>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</si>
  <si>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</si>
  <si>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</si>
  <si>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</si>
  <si>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</si>
  <si>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</si>
  <si>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</si>
  <si>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</si>
  <si>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</si>
  <si>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</si>
  <si>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</si>
  <si>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</si>
  <si>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</si>
  <si>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</si>
  <si>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</si>
  <si>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</si>
  <si>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</si>
  <si>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</si>
  <si>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</si>
  <si>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</si>
  <si>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</si>
  <si>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</si>
  <si>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</si>
  <si>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</si>
  <si>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</si>
  <si>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</si>
  <si>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</si>
  <si>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</si>
  <si>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</si>
  <si>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</si>
  <si>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</si>
  <si>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</si>
  <si>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</si>
  <si>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</si>
  <si>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</si>
  <si>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</si>
  <si>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</si>
  <si>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</si>
  <si>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</si>
  <si>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</si>
  <si>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</si>
  <si>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</si>
  <si>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</si>
  <si>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</si>
  <si>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</si>
  <si>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</si>
  <si>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</si>
  <si>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</si>
  <si>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</si>
  <si>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</si>
  <si>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</si>
  <si>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</si>
  <si>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</si>
  <si>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</si>
  <si>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</si>
  <si>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</si>
  <si>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</si>
  <si>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</si>
  <si>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</si>
  <si>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</si>
  <si>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</si>
  <si>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</si>
  <si>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</si>
  <si>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</si>
  <si>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</si>
  <si>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</si>
  <si>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</si>
  <si>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</si>
  <si>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</si>
  <si>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</si>
  <si>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</si>
  <si>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</si>
  <si>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</si>
  <si>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</si>
  <si>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</si>
  <si>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</si>
  <si>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</si>
  <si>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</si>
  <si>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</si>
  <si>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</si>
  <si>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</si>
  <si>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</si>
  <si>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</si>
  <si>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</si>
  <si>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</si>
  <si>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</si>
  <si>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</si>
  <si>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</si>
  <si>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</si>
  <si>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</si>
  <si>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</si>
  <si>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</si>
  <si>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</si>
  <si>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</si>
  <si>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</si>
  <si>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</si>
  <si>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</si>
  <si>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</si>
  <si>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</si>
  <si>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</si>
  <si>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</si>
  <si>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</si>
  <si>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</si>
  <si>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</si>
  <si>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</si>
  <si>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</si>
  <si>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</si>
  <si>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</si>
  <si>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</si>
  <si>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</si>
  <si>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</si>
  <si>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</si>
  <si>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</si>
  <si>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</si>
  <si>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</si>
  <si>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</si>
  <si>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</si>
  <si>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</si>
  <si>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</si>
  <si>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</si>
  <si>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</si>
  <si>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</si>
  <si>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</si>
  <si>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</si>
  <si>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</si>
  <si>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</si>
  <si>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</si>
  <si>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</si>
  <si>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</si>
  <si>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</si>
  <si>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</si>
  <si>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</si>
  <si>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</si>
  <si>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</si>
  <si>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</si>
  <si>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</si>
  <si>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</si>
  <si>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</si>
  <si>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</si>
  <si>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</si>
  <si>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</si>
  <si>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</si>
  <si>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</si>
  <si>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</si>
  <si>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</si>
  <si>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</si>
  <si>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</si>
  <si>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</si>
  <si>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</si>
  <si>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</si>
  <si>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</si>
  <si>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</si>
  <si>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</si>
  <si>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</si>
  <si>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</si>
  <si>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</si>
  <si>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</si>
  <si>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</si>
  <si>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</si>
  <si>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</si>
  <si>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</si>
  <si>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</si>
  <si>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</si>
  <si>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</si>
  <si>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</si>
  <si>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</si>
  <si>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</si>
  <si>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</si>
  <si>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</si>
  <si>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</si>
  <si>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</si>
  <si>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</si>
  <si>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</si>
  <si>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</si>
  <si>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</si>
  <si>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</si>
  <si>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</si>
  <si>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</si>
  <si>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</si>
  <si>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</si>
  <si>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</si>
  <si>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</si>
  <si>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</si>
  <si>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</si>
  <si>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</si>
  <si>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</si>
  <si>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</si>
  <si>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</si>
  <si>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</si>
  <si>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</si>
  <si>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</si>
  <si>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</si>
  <si>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</si>
  <si>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</si>
  <si>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</si>
  <si>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</si>
  <si>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</si>
  <si>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</si>
  <si>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</si>
  <si>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</si>
  <si>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</si>
  <si>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</si>
  <si>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</si>
  <si>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</si>
  <si>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</si>
  <si>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</si>
  <si>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</si>
  <si>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</si>
  <si>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</si>
  <si>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</si>
  <si>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</si>
  <si>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</si>
  <si>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</si>
  <si>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</si>
  <si>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</si>
  <si>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</si>
  <si>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</si>
  <si>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</si>
  <si>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</si>
  <si>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</si>
  <si>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</si>
  <si>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</si>
  <si>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</si>
  <si>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</si>
  <si>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</si>
  <si>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</si>
  <si>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</si>
  <si>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</si>
  <si>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</si>
  <si>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</si>
  <si>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</si>
  <si>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</si>
  <si>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</si>
  <si>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</si>
  <si>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</si>
  <si>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</si>
  <si>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</si>
  <si>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</si>
  <si>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</si>
  <si>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</si>
  <si>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</si>
  <si>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</si>
  <si>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</si>
  <si>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</si>
  <si>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</si>
  <si>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</si>
  <si>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</si>
  <si>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</si>
  <si>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</si>
  <si>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</si>
  <si>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</si>
  <si>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</si>
  <si>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</si>
  <si>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</si>
  <si>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</si>
  <si>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</si>
  <si>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</si>
  <si>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</si>
  <si>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</si>
  <si>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</si>
  <si>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</si>
  <si>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</si>
  <si>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</si>
  <si>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</si>
  <si>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</si>
  <si>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</si>
  <si>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</si>
  <si>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</si>
  <si>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</si>
  <si>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</si>
  <si>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</si>
  <si>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</si>
  <si>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</si>
  <si>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</si>
  <si>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</si>
  <si>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</si>
  <si>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</si>
  <si>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</si>
  <si>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</si>
  <si>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</si>
  <si>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</si>
  <si>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</si>
  <si>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</si>
  <si>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</si>
  <si>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</si>
  <si>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</si>
  <si>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</si>
  <si>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</si>
  <si>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</si>
  <si>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</si>
  <si>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</si>
  <si>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</si>
  <si>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</si>
  <si>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</si>
  <si>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</si>
  <si>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</si>
  <si>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</si>
  <si>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</si>
  <si>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</si>
  <si>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</si>
  <si>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</si>
  <si>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</si>
  <si>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</si>
  <si>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</si>
  <si>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</si>
  <si>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</si>
  <si>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</si>
  <si>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</si>
  <si>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</si>
  <si>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</si>
  <si>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</si>
  <si>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</si>
  <si>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</si>
  <si>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</si>
  <si>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</si>
  <si>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</si>
  <si>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</si>
  <si>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</si>
  <si>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</si>
  <si>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</si>
  <si>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</si>
  <si>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</si>
  <si>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</si>
  <si>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</si>
  <si>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</si>
  <si>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</si>
  <si>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</si>
  <si>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</si>
  <si>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</si>
  <si>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</si>
  <si>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</si>
  <si>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</si>
  <si>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</si>
  <si>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</si>
  <si>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</si>
  <si>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</si>
  <si>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</si>
  <si>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</si>
  <si>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</si>
  <si>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</si>
  <si>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</si>
  <si>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</si>
  <si>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</si>
  <si>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</si>
  <si>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</si>
  <si>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</si>
  <si>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</si>
  <si>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</si>
  <si>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</si>
  <si>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</si>
  <si>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</si>
  <si>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</si>
  <si>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</si>
  <si>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</si>
  <si>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</si>
  <si>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</si>
  <si>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</si>
  <si>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</si>
  <si>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</si>
  <si>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</si>
  <si>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</si>
  <si>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</si>
  <si>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</si>
  <si>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</si>
  <si>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</si>
  <si>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</si>
  <si>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</si>
  <si>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</si>
  <si>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</si>
  <si>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</si>
  <si>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</si>
  <si>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</si>
  <si>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</si>
  <si>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</si>
  <si>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</si>
  <si>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</si>
  <si>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</si>
  <si>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</si>
  <si>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</si>
  <si>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</si>
  <si>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</si>
  <si>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</si>
  <si>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</si>
  <si>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</si>
  <si>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</si>
  <si>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</si>
  <si>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</si>
  <si>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</si>
  <si>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</si>
  <si>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</si>
  <si>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</si>
  <si>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</si>
  <si>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</si>
  <si>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</si>
  <si>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</si>
  <si>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</si>
  <si>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</si>
  <si>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</si>
  <si>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</si>
  <si>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</si>
  <si>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</si>
  <si>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</si>
  <si>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</si>
  <si>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</si>
  <si>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</si>
  <si>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</si>
  <si>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</si>
  <si>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</si>
  <si>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</si>
  <si>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</si>
  <si>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</si>
  <si>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</si>
  <si>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</si>
  <si>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</si>
  <si>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</si>
  <si>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</si>
  <si>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</si>
  <si>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</si>
  <si>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</si>
  <si>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</si>
  <si>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</si>
  <si>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</si>
  <si>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</si>
  <si>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</si>
  <si>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</si>
  <si>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</si>
  <si>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</si>
  <si>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</si>
  <si>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</si>
  <si>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</si>
  <si>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</si>
  <si>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</si>
  <si>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</si>
  <si>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</si>
  <si>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</si>
  <si>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</si>
  <si>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</si>
  <si>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</si>
  <si>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</si>
  <si>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</si>
  <si>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</si>
  <si>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</si>
  <si>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</si>
  <si>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</si>
  <si>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</si>
  <si>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</si>
  <si>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</si>
  <si>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</si>
  <si>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</si>
  <si>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</si>
  <si>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</si>
  <si>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</si>
  <si>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</si>
  <si>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</si>
  <si>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</si>
  <si>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</si>
  <si>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</si>
  <si>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</si>
  <si>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</si>
  <si>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</si>
  <si>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</si>
  <si>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</si>
  <si>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</si>
  <si>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</si>
  <si>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</si>
  <si>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</si>
  <si>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</si>
  <si>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</si>
  <si>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</si>
  <si>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</si>
  <si>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</si>
  <si>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</si>
  <si>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</si>
  <si>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</si>
  <si>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</si>
  <si>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</si>
  <si>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</si>
  <si>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</si>
  <si>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</si>
  <si>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</si>
  <si>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</si>
  <si>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</si>
  <si>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</si>
  <si>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</si>
  <si>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</si>
  <si>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</si>
  <si>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</si>
  <si>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</si>
  <si>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</si>
  <si>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</si>
  <si>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</si>
  <si>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</si>
  <si>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</si>
  <si>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</si>
  <si>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</si>
  <si>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</si>
  <si>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</si>
  <si>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</si>
  <si>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</si>
  <si>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</si>
  <si>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</si>
  <si>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</si>
  <si>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</si>
  <si>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</si>
  <si>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</si>
  <si>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</si>
  <si>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</si>
  <si>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</si>
  <si>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</si>
  <si>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</si>
  <si>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</si>
  <si>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</si>
  <si>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</si>
  <si>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</si>
  <si>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</si>
  <si>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</si>
  <si>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</si>
  <si>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</si>
  <si>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</si>
  <si>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</si>
  <si>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</si>
  <si>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</si>
  <si>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</si>
  <si>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</si>
  <si>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</si>
  <si>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</si>
  <si>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</si>
  <si>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</si>
  <si>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</si>
  <si>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</si>
  <si>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</si>
  <si>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</si>
  <si>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</si>
  <si>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</si>
  <si>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</si>
  <si>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</si>
  <si>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</si>
  <si>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</si>
  <si>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</si>
  <si>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</si>
  <si>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</si>
  <si>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</si>
  <si>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</si>
  <si>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</si>
  <si>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</si>
  <si>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</si>
  <si>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</si>
  <si>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</si>
  <si>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</si>
  <si>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</si>
  <si>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</si>
  <si>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</si>
  <si>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</si>
  <si>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</si>
  <si>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</si>
  <si>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</si>
  <si>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</si>
  <si>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</si>
  <si>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</si>
  <si>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</si>
  <si>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</si>
  <si>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</si>
  <si>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</si>
  <si>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</si>
  <si>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</si>
  <si>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</si>
  <si>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</si>
  <si>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</si>
  <si>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</si>
  <si>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</si>
  <si>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</si>
  <si>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</si>
  <si>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</si>
  <si>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</si>
  <si>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</si>
  <si>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</si>
  <si>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</si>
  <si>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</si>
  <si>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</si>
  <si>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</si>
  <si>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</si>
  <si>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</si>
  <si>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</si>
  <si>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</si>
  <si>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</si>
  <si>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</si>
  <si>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</si>
  <si>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</si>
  <si>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</si>
  <si>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</si>
  <si>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</si>
  <si>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</si>
  <si>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</si>
  <si>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</si>
  <si>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</si>
  <si>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</si>
  <si>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</si>
  <si>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</si>
  <si>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</si>
  <si>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</si>
  <si>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</si>
  <si>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</si>
  <si>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</si>
  <si>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</si>
  <si>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</si>
  <si>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</si>
  <si>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</si>
  <si>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</si>
  <si>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</si>
  <si>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</si>
  <si>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</si>
  <si>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</si>
  <si>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</si>
  <si>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</si>
  <si>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</si>
  <si>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</si>
  <si>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</si>
  <si>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</si>
  <si>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</si>
  <si>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</si>
  <si>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</si>
  <si>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</si>
  <si>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</si>
  <si>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</si>
  <si>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</si>
  <si>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</si>
  <si>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</si>
  <si>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</si>
  <si>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</si>
  <si>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</si>
  <si>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</si>
  <si>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</si>
  <si>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</si>
  <si>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</si>
  <si>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</si>
  <si>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</si>
  <si>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</si>
  <si>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</si>
  <si>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</si>
  <si>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</si>
  <si>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</si>
  <si>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</si>
  <si>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</si>
  <si>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</si>
  <si>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</si>
  <si>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</si>
  <si>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</si>
  <si>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</si>
  <si>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</si>
  <si>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</si>
  <si>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</si>
  <si>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</si>
  <si>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</si>
  <si>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</si>
  <si>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</si>
  <si>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</si>
  <si>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</si>
  <si>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</si>
  <si>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</si>
  <si>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</si>
  <si>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</si>
  <si>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</si>
  <si>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</si>
  <si>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</si>
  <si>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</si>
  <si>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</si>
  <si>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</si>
  <si>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</si>
  <si>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</si>
  <si>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</si>
  <si>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</si>
  <si>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</si>
  <si>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</si>
  <si>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</si>
  <si>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</si>
  <si>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</si>
  <si>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</si>
  <si>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</si>
  <si>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</si>
  <si>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</si>
  <si>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</si>
  <si>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</si>
  <si>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</si>
  <si>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</si>
  <si>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</si>
  <si>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</si>
  <si>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</si>
  <si>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</si>
  <si>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</si>
  <si>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</si>
  <si>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</si>
  <si>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</si>
  <si>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</si>
  <si>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</si>
  <si>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</si>
  <si>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</si>
  <si>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</si>
  <si>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</si>
  <si>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</si>
  <si>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</si>
  <si>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</si>
  <si>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</si>
  <si>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</si>
  <si>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</si>
  <si>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</si>
  <si>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</si>
  <si>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</si>
  <si>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</si>
  <si>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</si>
  <si>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</si>
  <si>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</si>
  <si>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</si>
  <si>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</si>
  <si>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</si>
  <si>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</si>
  <si>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</si>
  <si>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</si>
  <si>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</si>
  <si>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</si>
  <si>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</si>
  <si>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</si>
  <si>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</si>
  <si>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</si>
  <si>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</si>
  <si>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</si>
  <si>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</si>
  <si>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</si>
  <si>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</si>
  <si>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</si>
  <si>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</si>
  <si>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</si>
  <si>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</si>
  <si>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</si>
  <si>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</si>
  <si>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</si>
  <si>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</si>
  <si>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</si>
  <si>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</si>
  <si>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</si>
  <si>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</si>
  <si>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</si>
  <si>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</si>
  <si>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</si>
  <si>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</si>
  <si>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</si>
  <si>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</si>
  <si>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</si>
  <si>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</si>
  <si>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</si>
  <si>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</si>
  <si>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</si>
  <si>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</si>
  <si>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</si>
  <si>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</si>
  <si>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</si>
  <si>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</si>
  <si>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</si>
  <si>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</si>
  <si>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</si>
  <si>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</si>
  <si>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</si>
  <si>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</si>
  <si>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</si>
  <si>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</si>
  <si>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</si>
  <si>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</si>
  <si>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</si>
  <si>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</si>
  <si>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</si>
  <si>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</si>
  <si>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</si>
  <si>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</si>
  <si>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</si>
  <si>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</si>
  <si>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</si>
  <si>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</si>
  <si>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</si>
  <si>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</si>
  <si>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</si>
  <si>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</si>
  <si>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</si>
  <si>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</si>
  <si>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</si>
  <si>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</si>
  <si>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</si>
  <si>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</si>
  <si>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</si>
  <si>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</si>
  <si>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</si>
  <si>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</si>
  <si>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</si>
  <si>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</si>
  <si>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</si>
  <si>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</si>
  <si>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</si>
  <si>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</si>
  <si>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</si>
  <si>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</si>
  <si>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</si>
  <si>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</si>
  <si>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</si>
  <si>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</si>
  <si>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</si>
  <si>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</si>
  <si>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</si>
  <si>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</si>
  <si>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</si>
  <si>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</si>
  <si>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</si>
  <si>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</si>
  <si>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</si>
  <si>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</si>
  <si>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</si>
  <si>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</si>
  <si>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</si>
  <si>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</si>
  <si>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</si>
  <si>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</si>
  <si>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</si>
  <si>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</si>
  <si>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</si>
  <si>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</si>
  <si>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</si>
  <si>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</si>
  <si>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</si>
  <si>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</si>
  <si>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</si>
  <si>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</si>
  <si>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</si>
  <si>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</si>
  <si>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</si>
  <si>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</si>
  <si>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</si>
  <si>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</si>
  <si>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</si>
  <si>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</si>
  <si>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</si>
  <si>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</si>
  <si>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</si>
  <si>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</si>
  <si>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</si>
  <si>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</si>
  <si>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</si>
  <si>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</si>
  <si>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</si>
  <si>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</si>
  <si>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</si>
  <si>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</si>
  <si>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</si>
  <si>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</si>
  <si>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</si>
  <si>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</si>
  <si>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</si>
  <si>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</si>
  <si>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</si>
  <si>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</si>
  <si>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</si>
  <si>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</si>
  <si>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</si>
  <si>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</si>
  <si>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</si>
  <si>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</si>
  <si>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</si>
  <si>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</si>
  <si>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</si>
  <si>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</si>
  <si>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</si>
  <si>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</si>
  <si>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</si>
  <si>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</si>
  <si>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</si>
  <si>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</si>
  <si>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</si>
  <si>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</si>
  <si>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</si>
  <si>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</si>
  <si>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</si>
  <si>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</si>
  <si>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</si>
  <si>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</si>
  <si>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</si>
  <si>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</si>
  <si>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</si>
  <si>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</si>
  <si>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</si>
  <si>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</si>
  <si>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</si>
  <si>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</si>
  <si>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</si>
  <si>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</si>
  <si>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</si>
  <si>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</si>
  <si>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</si>
  <si>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</si>
  <si>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</si>
  <si>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</si>
  <si>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</si>
  <si>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</si>
  <si>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</si>
  <si>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</si>
  <si>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</si>
  <si>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</si>
  <si>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</si>
  <si>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</si>
  <si>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</si>
  <si>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</si>
  <si>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</si>
  <si>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</si>
  <si>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</si>
  <si>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</si>
  <si>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</si>
  <si>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</si>
  <si>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</si>
  <si>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</si>
  <si>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</si>
  <si>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</si>
  <si>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</si>
  <si>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</si>
  <si>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</si>
  <si>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</si>
  <si>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</si>
  <si>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</si>
  <si>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</si>
  <si>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</si>
  <si>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</si>
  <si>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</si>
  <si>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</si>
  <si>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</si>
  <si>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</si>
  <si>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</si>
  <si>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</si>
  <si>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</si>
  <si>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</si>
  <si>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</si>
  <si>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</si>
  <si>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</si>
  <si>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</si>
  <si>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</si>
  <si>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</si>
  <si>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</si>
  <si>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</si>
  <si>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</si>
  <si>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</si>
  <si>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</si>
  <si>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</si>
  <si>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</si>
  <si>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</si>
  <si>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</si>
  <si>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</si>
  <si>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</si>
  <si>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</si>
  <si>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</si>
  <si>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</si>
  <si>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</si>
  <si>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</si>
  <si>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</si>
  <si>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</si>
  <si>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</si>
  <si>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</si>
  <si>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</si>
  <si>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</si>
  <si>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</si>
  <si>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</si>
  <si>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</si>
  <si>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</si>
  <si>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</si>
  <si>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</si>
  <si>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</si>
  <si>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</si>
  <si>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</si>
  <si>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</si>
  <si>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</si>
  <si>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</si>
  <si>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</si>
  <si>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</si>
  <si>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</si>
  <si>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</si>
  <si>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</si>
  <si>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</si>
  <si>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</si>
  <si>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</si>
  <si>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</si>
  <si>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</si>
  <si>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</si>
  <si>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</si>
  <si>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</si>
  <si>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</si>
  <si>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</si>
  <si>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</si>
  <si>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</si>
  <si>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</si>
  <si>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</si>
  <si>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</si>
  <si>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</si>
  <si>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</si>
  <si>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</si>
  <si>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</si>
  <si>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</si>
  <si>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</si>
  <si>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</si>
  <si>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</si>
  <si>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</si>
  <si>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</si>
  <si>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</si>
  <si>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</si>
  <si>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</si>
  <si>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</si>
  <si>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</si>
  <si>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</si>
  <si>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</si>
  <si>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</si>
  <si>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</si>
  <si>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</si>
  <si>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</si>
  <si>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</si>
  <si>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</si>
  <si>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</si>
  <si>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</si>
  <si>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</si>
  <si>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</si>
  <si>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</si>
  <si>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</si>
  <si>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</si>
  <si>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</si>
  <si>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</si>
  <si>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</si>
  <si>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</si>
  <si>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</si>
  <si>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</si>
  <si>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</si>
  <si>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</si>
  <si>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</si>
  <si>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</si>
  <si>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</si>
  <si>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</si>
  <si>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</si>
  <si>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</si>
  <si>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</si>
  <si>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</si>
  <si>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</si>
  <si>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</si>
  <si>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</si>
  <si>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</si>
  <si>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</si>
  <si>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</si>
  <si>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</si>
  <si>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</si>
  <si>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</si>
  <si>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</si>
  <si>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</si>
  <si>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</si>
  <si>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</si>
  <si>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</si>
  <si>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</si>
  <si>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</si>
  <si>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</si>
  <si>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</si>
  <si>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</si>
  <si>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</si>
  <si>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</si>
  <si>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</si>
  <si>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</si>
  <si>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</si>
  <si>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</si>
  <si>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</si>
  <si>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</si>
  <si>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</si>
  <si>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</si>
  <si>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</si>
  <si>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</si>
  <si>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</si>
  <si>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</si>
  <si>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</si>
  <si>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</si>
  <si>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</si>
  <si>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</si>
  <si>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</si>
  <si>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</si>
  <si>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</si>
  <si>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</si>
  <si>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</si>
  <si>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</si>
  <si>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</si>
  <si>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</si>
  <si>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</si>
  <si>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</si>
  <si>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</si>
  <si>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</si>
  <si>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</si>
  <si>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</si>
  <si>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</si>
  <si>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</si>
  <si>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</si>
  <si>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</si>
  <si>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</si>
  <si>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</si>
  <si>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</si>
  <si>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</si>
  <si>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</si>
  <si>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</si>
  <si>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</si>
  <si>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</si>
  <si>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</si>
  <si>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</si>
  <si>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</si>
  <si>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</si>
  <si>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</si>
  <si>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</si>
  <si>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</si>
  <si>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</si>
  <si>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</si>
  <si>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</si>
  <si>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</si>
  <si>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</si>
  <si>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</si>
  <si>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</si>
  <si>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</si>
  <si>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</si>
  <si>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</si>
  <si>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</si>
  <si>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</si>
  <si>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</si>
  <si>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</si>
  <si>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</si>
  <si>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</si>
  <si>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</si>
  <si>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</si>
  <si>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</si>
  <si>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</si>
  <si>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</si>
  <si>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</si>
  <si>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</si>
  <si>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</si>
  <si>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</si>
  <si>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</si>
  <si>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</si>
  <si>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</si>
  <si>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</si>
  <si>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</si>
  <si>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</si>
  <si>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</si>
  <si>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</si>
  <si>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</si>
  <si>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</si>
  <si>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</si>
  <si>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</si>
  <si>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</si>
  <si>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</si>
  <si>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</si>
  <si>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</si>
  <si>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</si>
  <si>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</si>
  <si>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</si>
  <si>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</si>
  <si>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</si>
  <si>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</si>
  <si>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</si>
  <si>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</si>
  <si>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</si>
  <si>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</si>
  <si>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</si>
  <si>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</si>
  <si>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</si>
  <si>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</si>
  <si>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</si>
  <si>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</si>
  <si>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</si>
  <si>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</si>
  <si>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</si>
  <si>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</si>
  <si>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</si>
  <si>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</si>
  <si>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</si>
  <si>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</si>
  <si>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</si>
  <si>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</si>
  <si>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</si>
  <si>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</si>
  <si>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</si>
  <si>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</si>
  <si>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</si>
  <si>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</si>
  <si>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</si>
  <si>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</si>
  <si>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</si>
  <si>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</si>
  <si>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</si>
  <si>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</si>
  <si>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</si>
  <si>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</si>
  <si>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</si>
  <si>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</si>
  <si>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</si>
  <si>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</si>
  <si>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</si>
  <si>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</si>
  <si>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</si>
  <si>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</si>
  <si>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</si>
  <si>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</si>
  <si>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</si>
  <si>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</si>
  <si>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</si>
  <si>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</si>
  <si>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</si>
  <si>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</si>
  <si>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</si>
  <si>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</si>
  <si>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</si>
  <si>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</si>
  <si>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</si>
  <si>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</si>
  <si>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</si>
  <si>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</si>
  <si>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</si>
  <si>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</si>
  <si>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</si>
  <si>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</si>
  <si>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</si>
  <si>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</si>
  <si>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</si>
  <si>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</si>
  <si>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</si>
  <si>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</si>
  <si>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</si>
  <si>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</si>
  <si>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</si>
  <si>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</si>
  <si>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</si>
  <si>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</si>
  <si>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</si>
  <si>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</si>
  <si>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</si>
  <si>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</si>
  <si>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</si>
  <si>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</si>
  <si>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</si>
  <si>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</si>
  <si>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</si>
  <si>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</si>
  <si>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</si>
  <si>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</si>
  <si>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</si>
  <si>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</si>
  <si>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</si>
  <si>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</si>
  <si>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</si>
  <si>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</si>
  <si>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</si>
  <si>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</si>
  <si>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</si>
  <si>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</si>
  <si>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</si>
  <si>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</si>
  <si>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</si>
  <si>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</si>
  <si>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</si>
  <si>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</si>
  <si>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</si>
  <si>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</si>
  <si>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</si>
  <si>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</si>
  <si>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</si>
  <si>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</si>
  <si>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</si>
  <si>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</si>
  <si>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</si>
  <si>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</si>
  <si>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</si>
  <si>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</si>
  <si>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</si>
  <si>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</si>
  <si>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</si>
  <si>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</si>
  <si>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</si>
  <si>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</si>
  <si>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</si>
  <si>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</si>
  <si>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</si>
  <si>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</si>
  <si>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</si>
  <si>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</si>
  <si>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</si>
  <si>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</si>
  <si>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</si>
  <si>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</si>
  <si>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</si>
  <si>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</si>
  <si>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</si>
  <si>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</si>
  <si>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</si>
  <si>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</si>
  <si>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</si>
  <si>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</si>
  <si>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</si>
  <si>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</si>
  <si>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</si>
  <si>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</si>
  <si>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</si>
  <si>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</si>
  <si>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</si>
  <si>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</si>
  <si>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</si>
  <si>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</si>
  <si>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</si>
  <si>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</si>
  <si>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</si>
  <si>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</si>
  <si>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</si>
  <si>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</si>
  <si>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</si>
  <si>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</si>
  <si>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</si>
  <si>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</si>
  <si>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</si>
  <si>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</si>
  <si>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</si>
  <si>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</si>
  <si>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</si>
  <si>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</si>
  <si>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</si>
  <si>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</si>
  <si>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</si>
  <si>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</si>
  <si>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</si>
  <si>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</si>
  <si>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</si>
  <si>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</si>
  <si>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</si>
  <si>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</si>
  <si>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</si>
  <si>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</si>
  <si>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</si>
  <si>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</si>
  <si>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</si>
  <si>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</si>
  <si>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</si>
  <si>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</si>
  <si>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</si>
  <si>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</si>
  <si>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</si>
  <si>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</si>
  <si>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</si>
  <si>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</si>
  <si>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</si>
  <si>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</si>
  <si>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</si>
  <si>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</si>
  <si>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</si>
  <si>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</si>
  <si>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</si>
  <si>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</si>
  <si>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</si>
  <si>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</si>
  <si>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</si>
  <si>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</si>
  <si>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</si>
  <si>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</si>
  <si>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</si>
  <si>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</si>
  <si>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</si>
  <si>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</si>
  <si>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</si>
  <si>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</si>
  <si>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</si>
  <si>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</si>
  <si>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</si>
  <si>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</si>
  <si>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</si>
  <si>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</si>
  <si>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</si>
  <si>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</si>
  <si>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</si>
  <si>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</si>
  <si>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</si>
  <si>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</si>
  <si>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</si>
  <si>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</si>
  <si>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</si>
  <si>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</si>
  <si>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</si>
  <si>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</si>
  <si>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</si>
  <si>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</si>
  <si>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</si>
  <si>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</si>
  <si>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</si>
  <si>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</si>
  <si>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</si>
  <si>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</si>
  <si>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</si>
  <si>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</si>
  <si>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</si>
  <si>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</si>
  <si>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</si>
  <si>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</si>
  <si>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</si>
  <si>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</si>
  <si>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</si>
  <si>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</si>
  <si>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</si>
  <si>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</si>
  <si>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</si>
  <si>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</si>
  <si>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</si>
  <si>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</si>
  <si>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</si>
  <si>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</si>
  <si>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</si>
  <si>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</si>
  <si>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</si>
  <si>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</si>
  <si>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</si>
  <si>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</si>
  <si>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</si>
  <si>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</si>
  <si>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</si>
  <si>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</si>
  <si>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</si>
  <si>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</si>
  <si>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</si>
  <si>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</si>
  <si>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</si>
  <si>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</si>
  <si>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</si>
  <si>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</si>
  <si>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</si>
  <si>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</si>
  <si>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</si>
  <si>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</si>
  <si>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</si>
  <si>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</si>
  <si>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</si>
  <si>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</si>
  <si>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</si>
  <si>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</si>
  <si>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</si>
  <si>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</si>
  <si>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</si>
  <si>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</si>
  <si>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</si>
  <si>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</si>
  <si>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</si>
  <si>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</si>
  <si>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</si>
  <si>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</si>
  <si>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</si>
  <si>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</si>
  <si>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</si>
  <si>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</si>
  <si>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</si>
  <si>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</si>
  <si>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</si>
  <si>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</si>
  <si>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</si>
  <si>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</si>
  <si>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</si>
  <si>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</si>
  <si>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</si>
  <si>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</si>
  <si>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</si>
  <si>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</si>
  <si>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</si>
  <si>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</si>
  <si>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</si>
  <si>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</si>
  <si>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</si>
  <si>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</si>
  <si>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</si>
  <si>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</si>
  <si>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</si>
  <si>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</si>
  <si>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</si>
  <si>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</si>
  <si>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</si>
  <si>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</si>
  <si>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</si>
  <si>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</si>
  <si>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</si>
  <si>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</si>
  <si>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</si>
  <si>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</si>
  <si>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</si>
  <si>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</si>
  <si>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</si>
  <si>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</si>
  <si>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</si>
  <si>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</si>
  <si>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</si>
  <si>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</si>
  <si>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</si>
  <si>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</si>
  <si>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</si>
  <si>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</si>
  <si>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</si>
  <si>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</si>
  <si>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</si>
  <si>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</si>
  <si>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</si>
  <si>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</si>
  <si>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</si>
  <si>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</si>
  <si>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</si>
  <si>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</si>
  <si>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</si>
  <si>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</si>
  <si>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</si>
  <si>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</si>
  <si>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</si>
  <si>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</si>
  <si>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</si>
  <si>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</si>
  <si>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</si>
  <si>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</si>
  <si>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</si>
  <si>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</si>
  <si>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</si>
  <si>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</si>
  <si>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</si>
  <si>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</si>
  <si>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</si>
  <si>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</si>
  <si>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</si>
  <si>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</si>
  <si>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</si>
  <si>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</si>
  <si>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</si>
  <si>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</si>
  <si>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</si>
  <si>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</si>
  <si>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</si>
  <si>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</si>
  <si>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</si>
  <si>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</si>
  <si>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</si>
  <si>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</si>
  <si>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</si>
  <si>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</si>
  <si>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</si>
  <si>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</si>
  <si>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</si>
  <si>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</si>
  <si>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</si>
  <si>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</si>
  <si>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</si>
  <si>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</si>
  <si>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</si>
  <si>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</si>
  <si>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</si>
  <si>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</si>
  <si>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</si>
  <si>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</si>
  <si>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</si>
  <si>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</si>
  <si>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</si>
  <si>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</si>
  <si>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</si>
  <si>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</si>
  <si>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</si>
  <si>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</si>
  <si>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</si>
  <si>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</si>
  <si>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</si>
  <si>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</si>
  <si>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</si>
  <si>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</si>
  <si>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</si>
  <si>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</si>
  <si>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</si>
  <si>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</si>
  <si>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</si>
  <si>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</si>
  <si>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</si>
  <si>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</si>
  <si>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</si>
  <si>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</si>
  <si>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</si>
  <si>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</si>
  <si>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</si>
  <si>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</si>
  <si>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</si>
  <si>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</si>
  <si>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</si>
  <si>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</si>
  <si>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</si>
  <si>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</si>
  <si>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</si>
  <si>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</si>
  <si>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</si>
  <si>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</si>
  <si>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</si>
  <si>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</si>
  <si>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</si>
  <si>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</si>
  <si>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</si>
  <si>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</si>
  <si>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</si>
  <si>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</si>
  <si>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</si>
  <si>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</si>
  <si>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</si>
  <si>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</si>
  <si>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</si>
  <si>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</si>
  <si>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</si>
  <si>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</si>
  <si>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</si>
  <si>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</si>
  <si>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</si>
  <si>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</si>
  <si>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</si>
  <si>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</si>
  <si>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</si>
  <si>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</si>
  <si>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</si>
  <si>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</si>
  <si>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</si>
  <si>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</si>
  <si>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</si>
  <si>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</si>
  <si>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</si>
  <si>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</si>
  <si>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</si>
  <si>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</si>
  <si>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</si>
  <si>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</si>
  <si>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</si>
  <si>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</si>
  <si>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</si>
  <si>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</si>
  <si>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</si>
  <si>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</si>
  <si>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</si>
  <si>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</si>
  <si>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</si>
  <si>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</si>
  <si>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</si>
  <si>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</si>
  <si>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</si>
  <si>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</si>
  <si>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</si>
  <si>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</si>
  <si>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</si>
  <si>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</si>
  <si>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</si>
  <si>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</si>
  <si>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</si>
  <si>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</si>
  <si>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</si>
  <si>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</si>
  <si>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</si>
  <si>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</si>
  <si>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</si>
  <si>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</si>
  <si>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</si>
  <si>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</si>
  <si>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</si>
  <si>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</si>
  <si>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</si>
  <si>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</si>
  <si>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</si>
  <si>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</si>
  <si>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</si>
  <si>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</si>
  <si>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</si>
  <si>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</si>
  <si>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</si>
  <si>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</si>
  <si>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</si>
  <si>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</si>
  <si>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</si>
  <si>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</si>
  <si>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</si>
  <si>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</si>
  <si>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</si>
  <si>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</si>
  <si>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</si>
  <si>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</si>
  <si>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</si>
  <si>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</si>
  <si>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</si>
  <si>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</si>
  <si>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</si>
  <si>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</si>
  <si>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</si>
  <si>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</si>
  <si>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</si>
  <si>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</si>
  <si>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</si>
  <si>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</si>
  <si>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</si>
  <si>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</si>
  <si>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</si>
  <si>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</si>
  <si>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</si>
  <si>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</si>
  <si>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</si>
  <si>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</si>
  <si>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</si>
  <si>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</si>
  <si>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</si>
  <si>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</si>
  <si>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</si>
  <si>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</si>
  <si>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</si>
  <si>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</si>
  <si>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</si>
  <si>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</si>
  <si>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</si>
  <si>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</si>
  <si>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</si>
  <si>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</si>
  <si>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</si>
  <si>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</si>
  <si>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</si>
  <si>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</si>
  <si>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</si>
  <si>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</si>
  <si>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</si>
  <si>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</si>
  <si>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</si>
  <si>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</si>
  <si>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</si>
  <si>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</si>
  <si>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</si>
  <si>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</si>
  <si>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</si>
  <si>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</si>
  <si>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</si>
  <si>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</si>
  <si>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</si>
  <si>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</si>
  <si>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</si>
  <si>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</si>
  <si>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</si>
  <si>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</si>
  <si>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</si>
  <si>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</si>
  <si>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</si>
  <si>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</si>
  <si>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</si>
  <si>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</si>
  <si>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</si>
  <si>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</si>
  <si>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</si>
  <si>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</si>
  <si>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</si>
  <si>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</si>
  <si>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</si>
  <si>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</si>
  <si>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</si>
  <si>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</si>
  <si>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</si>
  <si>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</si>
  <si>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</si>
  <si>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</si>
  <si>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</si>
  <si>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</si>
  <si>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</si>
  <si>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</si>
  <si>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</si>
  <si>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</si>
  <si>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</si>
  <si>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</si>
  <si>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</si>
  <si>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</si>
  <si>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</si>
  <si>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</si>
  <si>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</si>
  <si>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</si>
  <si>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</si>
  <si>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</si>
  <si>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</si>
  <si>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</si>
  <si>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</si>
  <si>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</si>
  <si>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</si>
  <si>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</si>
  <si>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</si>
  <si>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</si>
  <si>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</si>
  <si>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</si>
  <si>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</si>
  <si>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</si>
  <si>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</si>
  <si>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</si>
  <si>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</si>
  <si>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</si>
  <si>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</si>
  <si>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</si>
  <si>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</si>
  <si>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</si>
  <si>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</si>
  <si>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</si>
  <si>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</si>
  <si>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</si>
  <si>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</si>
  <si>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</si>
  <si>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</si>
  <si>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</si>
  <si>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</si>
  <si>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</si>
  <si>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</si>
  <si>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</si>
  <si>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</si>
  <si>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</si>
  <si>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</si>
  <si>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</si>
  <si>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</si>
  <si>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</si>
  <si>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</si>
  <si>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</si>
  <si>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</si>
  <si>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</si>
  <si>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</si>
  <si>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</si>
  <si>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</si>
  <si>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</si>
  <si>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</si>
  <si>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</si>
  <si>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</si>
  <si>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</si>
  <si>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</si>
  <si>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</si>
  <si>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</si>
  <si>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</si>
  <si>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</si>
  <si>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</si>
  <si>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</si>
  <si>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</si>
  <si>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</si>
  <si>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</si>
  <si>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</si>
  <si>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</si>
  <si>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</si>
  <si>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</si>
  <si>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</si>
  <si>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</si>
  <si>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</si>
  <si>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</si>
  <si>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</si>
  <si>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</si>
  <si>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</si>
  <si>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</si>
  <si>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</si>
  <si>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</si>
  <si>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</si>
  <si>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</si>
  <si>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</si>
  <si>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</si>
  <si>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</si>
  <si>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</si>
  <si>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</si>
  <si>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</si>
  <si>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</si>
  <si>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</si>
  <si>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</si>
  <si>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</si>
  <si>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</si>
  <si>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</si>
  <si>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</si>
  <si>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</si>
  <si>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</si>
  <si>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</si>
  <si>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</si>
  <si>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</si>
  <si>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</si>
  <si>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</si>
  <si>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</si>
  <si>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</si>
  <si>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</si>
  <si>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</si>
  <si>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</si>
  <si>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</si>
  <si>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</si>
  <si>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</si>
  <si>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</si>
  <si>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</si>
  <si>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</si>
  <si>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</si>
  <si>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</si>
  <si>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</si>
  <si>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</si>
  <si>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</si>
  <si>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</si>
  <si>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</si>
  <si>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</si>
  <si>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</si>
  <si>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</si>
  <si>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</si>
  <si>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</si>
  <si>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</si>
  <si>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</si>
  <si>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</si>
  <si>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</si>
  <si>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</si>
  <si>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</si>
  <si>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</si>
  <si>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</si>
  <si>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</si>
  <si>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</si>
  <si>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</si>
  <si>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</si>
  <si>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</si>
  <si>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</si>
  <si>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</si>
  <si>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</si>
  <si>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</si>
  <si>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</si>
  <si>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</si>
  <si>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</si>
  <si>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</si>
  <si>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</si>
  <si>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</si>
  <si>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</si>
  <si>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</si>
  <si>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</si>
  <si>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</si>
  <si>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</si>
  <si>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</si>
  <si>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</si>
  <si>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</si>
  <si>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</si>
  <si>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</si>
  <si>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</si>
  <si>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</si>
  <si>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</si>
  <si>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</si>
  <si>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</si>
  <si>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</si>
  <si>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</si>
  <si>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</si>
  <si>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</si>
  <si>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</si>
  <si>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</si>
  <si>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</si>
  <si>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</si>
  <si>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</si>
  <si>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</si>
  <si>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</si>
  <si>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</si>
  <si>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</si>
  <si>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</si>
  <si>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</si>
  <si>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</si>
  <si>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</si>
  <si>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</si>
  <si>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</si>
  <si>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</si>
  <si>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</si>
  <si>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</si>
  <si>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</si>
  <si>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</si>
  <si>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</si>
  <si>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</si>
  <si>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</si>
  <si>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</si>
  <si>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</si>
  <si>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</si>
  <si>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</si>
  <si>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</si>
  <si>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</si>
  <si>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</si>
  <si>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</si>
  <si>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</si>
  <si>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</si>
  <si>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</si>
  <si>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</si>
  <si>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</si>
  <si>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</si>
  <si>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</si>
  <si>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</si>
  <si>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</si>
  <si>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</si>
  <si>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</si>
  <si>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</si>
  <si>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</si>
  <si>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</si>
  <si>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</si>
  <si>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</si>
  <si>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</si>
  <si>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</si>
  <si>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</si>
  <si>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</si>
  <si>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</si>
  <si>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</si>
  <si>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</si>
  <si>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</si>
  <si>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</si>
  <si>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</si>
  <si>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</si>
  <si>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</si>
  <si>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</si>
  <si>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</si>
  <si>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</si>
  <si>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</si>
  <si>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</si>
  <si>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</si>
  <si>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</si>
  <si>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</si>
  <si>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</si>
  <si>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</si>
  <si>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</si>
  <si>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</si>
  <si>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</si>
  <si>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</si>
  <si>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</si>
  <si>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</si>
  <si>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</si>
  <si>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</si>
  <si>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</si>
  <si>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</si>
  <si>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</si>
  <si>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</si>
  <si>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</si>
  <si>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</si>
  <si>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</si>
  <si>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</si>
  <si>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</si>
  <si>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</si>
  <si>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</si>
  <si>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</si>
  <si>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</si>
  <si>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</si>
  <si>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</si>
  <si>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</si>
  <si>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</si>
  <si>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</si>
  <si>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</si>
  <si>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</si>
  <si>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</si>
  <si>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</si>
  <si>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</si>
  <si>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</si>
  <si>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</si>
  <si>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</si>
  <si>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</si>
  <si>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</si>
  <si>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</si>
  <si>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</si>
  <si>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</si>
  <si>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</si>
  <si>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</si>
  <si>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</si>
  <si>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</si>
  <si>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</si>
  <si>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</si>
  <si>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</si>
  <si>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</si>
  <si>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</si>
  <si>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</si>
  <si>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</si>
  <si>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</si>
  <si>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</si>
  <si>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</si>
  <si>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</si>
  <si>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</si>
  <si>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</si>
  <si>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</si>
  <si>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</si>
  <si>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</si>
  <si>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</si>
  <si>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</si>
  <si>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</si>
  <si>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</si>
  <si>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</si>
  <si>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</si>
  <si>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</si>
  <si>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</si>
  <si>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</si>
  <si>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</si>
  <si>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</si>
  <si>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</si>
  <si>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</si>
  <si>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</si>
  <si>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</si>
  <si>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</si>
  <si>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</si>
  <si>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</si>
  <si>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</si>
  <si>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</si>
  <si>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</si>
  <si>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</si>
  <si>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</si>
  <si>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</si>
  <si>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</si>
  <si>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</si>
  <si>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</si>
  <si>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</si>
  <si>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</si>
  <si>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</si>
  <si>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</si>
  <si>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</si>
  <si>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</si>
  <si>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</si>
  <si>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</si>
  <si>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</si>
  <si>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</si>
  <si>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</si>
  <si>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</si>
  <si>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</si>
  <si>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</si>
  <si>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</si>
  <si>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</si>
  <si>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</si>
  <si>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</si>
  <si>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</si>
  <si>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</si>
  <si>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</si>
  <si>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</si>
  <si>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</si>
  <si>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</si>
  <si>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</si>
  <si>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</si>
  <si>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</si>
  <si>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</si>
  <si>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</si>
  <si>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</si>
  <si>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</si>
  <si>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</si>
  <si>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</si>
  <si>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</si>
  <si>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</si>
  <si>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</si>
  <si>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</si>
  <si>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</si>
  <si>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</si>
  <si>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</si>
  <si>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</si>
  <si>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</si>
  <si>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</si>
  <si>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</si>
  <si>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</si>
  <si>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</si>
  <si>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</si>
  <si>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</si>
  <si>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</si>
  <si>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</si>
  <si>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</si>
  <si>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</si>
  <si>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</si>
  <si>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</si>
  <si>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</si>
  <si>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</si>
  <si>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</si>
  <si>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</si>
  <si>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</si>
  <si>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</si>
  <si>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</si>
  <si>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</si>
  <si>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</si>
  <si>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</si>
  <si>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</si>
  <si>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</si>
  <si>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</si>
  <si>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</si>
  <si>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</si>
  <si>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</si>
  <si>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</si>
  <si>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</si>
  <si>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</si>
  <si>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</si>
  <si>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</si>
  <si>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</si>
  <si>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</si>
  <si>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</si>
  <si>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</si>
  <si>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</si>
  <si>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</si>
  <si>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</si>
  <si>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</si>
  <si>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</si>
  <si>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</si>
  <si>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</si>
  <si>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</si>
  <si>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</si>
  <si>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</si>
  <si>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</si>
  <si>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</si>
  <si>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</si>
  <si>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</si>
  <si>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</si>
  <si>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</si>
  <si>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</si>
  <si>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</si>
  <si>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</si>
  <si>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</si>
  <si>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</si>
  <si>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</si>
  <si>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</si>
  <si>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</si>
  <si>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</si>
  <si>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</si>
  <si>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</si>
  <si>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</si>
  <si>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</si>
  <si>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</si>
  <si>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</si>
  <si>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</si>
  <si>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</si>
  <si>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</si>
  <si>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</si>
  <si>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</si>
  <si>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</si>
  <si>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</si>
  <si>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</si>
  <si>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</si>
  <si>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</si>
  <si>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</si>
  <si>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</si>
  <si>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</si>
  <si>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</si>
  <si>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</si>
  <si>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</si>
  <si>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</si>
  <si>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</si>
  <si>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</si>
  <si>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</si>
  <si>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</si>
  <si>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</si>
  <si>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</si>
  <si>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</si>
  <si>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</si>
  <si>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</si>
  <si>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</si>
  <si>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</si>
  <si>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</si>
  <si>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</si>
  <si>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</si>
  <si>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</si>
  <si>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</si>
  <si>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</si>
  <si>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</si>
  <si>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</si>
  <si>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</si>
  <si>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</si>
  <si>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</si>
  <si>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</si>
  <si>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</si>
  <si>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</si>
  <si>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</si>
  <si>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</si>
  <si>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</si>
  <si>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</si>
  <si>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</si>
  <si>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</si>
  <si>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</si>
  <si>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</si>
  <si>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</si>
  <si>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</si>
  <si>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</si>
  <si>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</si>
  <si>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</si>
  <si>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</si>
  <si>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</si>
  <si>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</si>
  <si>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</si>
  <si>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</si>
  <si>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</si>
  <si>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</si>
  <si>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</si>
  <si>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</si>
  <si>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</si>
  <si>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</si>
  <si>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</si>
  <si>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</si>
  <si>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</si>
  <si>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</si>
  <si>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</si>
  <si>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</si>
  <si>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</si>
  <si>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</si>
  <si>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</si>
  <si>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</si>
  <si>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</si>
  <si>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</si>
  <si>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</si>
  <si>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</si>
  <si>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</si>
  <si>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</si>
  <si>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</si>
  <si>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</si>
  <si>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</si>
  <si>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</si>
  <si>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</si>
  <si>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</si>
  <si>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</si>
  <si>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</si>
  <si>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</si>
  <si>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</si>
  <si>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</si>
  <si>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</si>
  <si>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</si>
  <si>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</si>
  <si>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</si>
  <si>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</si>
  <si>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</si>
  <si>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</si>
  <si>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</si>
  <si>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</si>
  <si>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</si>
  <si>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</si>
  <si>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</si>
  <si>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</si>
  <si>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</si>
  <si>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</si>
  <si>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</si>
  <si>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</si>
  <si>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</si>
  <si>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</si>
  <si>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</si>
  <si>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</si>
  <si>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</si>
  <si>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</si>
  <si>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</si>
  <si>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</si>
  <si>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</si>
  <si>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</si>
  <si>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</si>
  <si>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</si>
  <si>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</si>
  <si>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</si>
  <si>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</si>
  <si>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</si>
  <si>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</si>
  <si>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</si>
  <si>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</si>
  <si>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</si>
  <si>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</si>
  <si>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</si>
  <si>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</si>
  <si>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</si>
  <si>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</si>
  <si>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</si>
  <si>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</si>
  <si>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</si>
  <si>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</si>
  <si>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</si>
  <si>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</si>
  <si>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</si>
  <si>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</si>
  <si>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</si>
  <si>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</si>
  <si>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</si>
  <si>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</si>
  <si>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</si>
  <si>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</si>
  <si>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</si>
  <si>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</si>
  <si>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</si>
  <si>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</si>
  <si>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</si>
  <si>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</si>
  <si>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</si>
  <si>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</si>
  <si>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</si>
  <si>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</si>
  <si>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</si>
  <si>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</si>
  <si>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</si>
  <si>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</si>
  <si>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</si>
  <si>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</si>
  <si>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</si>
  <si>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</si>
  <si>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</si>
  <si>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</si>
  <si>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</si>
  <si>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</si>
  <si>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</si>
  <si>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</si>
  <si>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</si>
  <si>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</si>
  <si>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</si>
  <si>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</si>
  <si>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</si>
  <si>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</si>
  <si>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</si>
  <si>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</si>
  <si>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</si>
  <si>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</si>
  <si>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</si>
  <si>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</si>
  <si>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</si>
  <si>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</si>
  <si>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</si>
  <si>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</si>
  <si>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</si>
  <si>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</si>
  <si>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</si>
  <si>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</si>
  <si>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</si>
  <si>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</si>
  <si>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</si>
  <si>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</si>
  <si>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</si>
  <si>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</si>
  <si>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</si>
  <si>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</si>
  <si>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</si>
  <si>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</si>
  <si>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</si>
  <si>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</si>
  <si>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</si>
  <si>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</si>
  <si>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</si>
  <si>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</si>
  <si>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</si>
  <si>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</si>
  <si>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</si>
  <si>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</si>
  <si>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</si>
  <si>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</si>
  <si>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</si>
  <si>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</si>
  <si>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</si>
  <si>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</si>
  <si>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</si>
  <si>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</si>
  <si>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</si>
  <si>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</si>
  <si>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</si>
  <si>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</si>
  <si>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</si>
  <si>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</si>
  <si>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</si>
  <si>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</si>
  <si>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</si>
  <si>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</si>
  <si>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</si>
  <si>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</si>
  <si>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</si>
  <si>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</si>
  <si>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</si>
  <si>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</si>
  <si>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</si>
  <si>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</si>
  <si>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</si>
  <si>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</si>
  <si>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</si>
  <si>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</si>
  <si>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</si>
  <si>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</si>
  <si>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</si>
  <si>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</si>
  <si>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</si>
  <si>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</si>
  <si>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</si>
  <si>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</si>
  <si>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</si>
  <si>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</si>
  <si>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</si>
  <si>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</si>
  <si>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</si>
  <si>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</si>
  <si>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</si>
  <si>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</si>
  <si>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</si>
  <si>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</si>
  <si>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</si>
  <si>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</si>
  <si>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</si>
  <si>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</si>
  <si>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</si>
  <si>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</si>
  <si>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</si>
  <si>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</si>
  <si>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</si>
  <si>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</si>
  <si>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</si>
  <si>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</si>
  <si>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</si>
  <si>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</si>
  <si>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</si>
  <si>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</si>
  <si>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</si>
  <si>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</si>
  <si>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</si>
  <si>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</si>
  <si>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</si>
  <si>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</si>
  <si>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</si>
  <si>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</si>
  <si>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</si>
  <si>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</si>
  <si>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</si>
  <si>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</si>
  <si>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</si>
  <si>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</si>
  <si>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</si>
  <si>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</si>
  <si>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</si>
  <si>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</si>
  <si>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</si>
  <si>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</si>
  <si>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</si>
  <si>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</si>
  <si>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</si>
  <si>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</si>
  <si>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</si>
  <si>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</si>
  <si>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</si>
  <si>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</si>
  <si>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</si>
  <si>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</si>
  <si>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</si>
  <si>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</si>
  <si>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</si>
  <si>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</si>
  <si>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</si>
  <si>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</si>
  <si>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</si>
  <si>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</si>
  <si>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</si>
  <si>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</si>
  <si>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</si>
  <si>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</si>
  <si>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</si>
  <si>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</si>
  <si>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</si>
  <si>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</si>
  <si>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</si>
  <si>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</si>
  <si>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</si>
  <si>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</si>
  <si>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</si>
  <si>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</si>
  <si>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</si>
  <si>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</si>
  <si>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</si>
  <si>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</si>
  <si>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</si>
  <si>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</si>
  <si>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</si>
  <si>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</si>
  <si>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</si>
  <si>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</si>
  <si>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</si>
  <si>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</si>
  <si>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</si>
  <si>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</si>
  <si>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</si>
  <si>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</si>
  <si>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</si>
  <si>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</si>
  <si>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</si>
  <si>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</si>
  <si>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</si>
  <si>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</si>
  <si>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</si>
  <si>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</si>
  <si>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</si>
  <si>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</si>
  <si>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</si>
  <si>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</si>
  <si>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</si>
  <si>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</si>
  <si>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</si>
  <si>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</si>
  <si>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</si>
  <si>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</si>
  <si>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</si>
  <si>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</si>
  <si>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</si>
  <si>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</si>
  <si>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</si>
  <si>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</si>
  <si>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</si>
  <si>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</si>
  <si>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</si>
  <si>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</si>
  <si>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</si>
  <si>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</si>
  <si>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</si>
  <si>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</si>
  <si>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</si>
  <si>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</si>
  <si>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</si>
  <si>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</si>
  <si>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</si>
  <si>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</si>
  <si>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</si>
  <si>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</si>
  <si>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</si>
  <si>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</si>
  <si>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</si>
  <si>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</si>
  <si>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</si>
  <si>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</si>
  <si>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</si>
  <si>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</si>
  <si>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</si>
  <si>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</si>
  <si>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</si>
  <si>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</si>
  <si>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</si>
  <si>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</si>
  <si>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</si>
  <si>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</si>
  <si>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</si>
  <si>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</si>
  <si>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</si>
  <si>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</si>
  <si>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</si>
  <si>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</si>
  <si>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</si>
  <si>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</si>
  <si>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</si>
  <si>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</si>
  <si>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</si>
  <si>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</si>
  <si>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</si>
  <si>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</si>
  <si>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</si>
  <si>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</si>
  <si>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</si>
  <si>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</si>
  <si>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</si>
  <si>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</si>
  <si>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</si>
  <si>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</si>
  <si>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</si>
  <si>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</si>
  <si>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</si>
  <si>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</si>
  <si>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</si>
  <si>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</si>
  <si>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</si>
  <si>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</si>
  <si>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</si>
  <si>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</si>
  <si>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</si>
  <si>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</si>
  <si>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</si>
  <si>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</si>
  <si>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</si>
  <si>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</si>
  <si>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</si>
  <si>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</si>
  <si>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</si>
  <si>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</si>
  <si>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</si>
  <si>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</si>
  <si>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</si>
  <si>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</si>
  <si>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</si>
  <si>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</si>
  <si>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</si>
  <si>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</si>
  <si>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</si>
  <si>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</si>
  <si>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</si>
  <si>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</si>
  <si>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</si>
  <si>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</si>
  <si>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</si>
  <si>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</si>
  <si>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</si>
  <si>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</si>
  <si>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</si>
  <si>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</si>
  <si>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</si>
  <si>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</si>
  <si>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</si>
  <si>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</si>
  <si>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</si>
  <si>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</si>
  <si>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</si>
  <si>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</si>
  <si>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</si>
  <si>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</si>
  <si>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</si>
  <si>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</si>
  <si>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</si>
  <si>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</si>
  <si>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</si>
  <si>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</si>
  <si>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</si>
  <si>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</si>
  <si>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</si>
  <si>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</si>
  <si>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</si>
  <si>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</si>
  <si>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</si>
  <si>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</si>
  <si>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</si>
  <si>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</si>
  <si>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</si>
  <si>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</si>
  <si>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</si>
  <si>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</si>
  <si>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</si>
  <si>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</si>
  <si>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</si>
  <si>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</si>
  <si>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</si>
  <si>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</si>
  <si>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</si>
  <si>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</si>
  <si>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</si>
  <si>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</si>
  <si>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</si>
  <si>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</si>
  <si>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</si>
  <si>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</si>
  <si>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</si>
  <si>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</si>
  <si>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</si>
  <si>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</si>
  <si>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</si>
  <si>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</si>
  <si>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</si>
  <si>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</si>
  <si>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</si>
  <si>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</si>
  <si>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</si>
  <si>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</si>
  <si>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</si>
  <si>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</si>
  <si>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</si>
  <si>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</si>
  <si>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</si>
  <si>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</si>
  <si>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</si>
  <si>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</si>
  <si>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</si>
  <si>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</si>
  <si>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</si>
  <si>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</si>
  <si>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</si>
  <si>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</si>
  <si>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</si>
  <si>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</si>
  <si>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</si>
  <si>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</si>
  <si>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</si>
  <si>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</si>
  <si>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</si>
  <si>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</si>
  <si>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</si>
  <si>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</si>
  <si>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</si>
  <si>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</si>
  <si>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</si>
  <si>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</si>
  <si>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</si>
  <si>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</si>
  <si>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</si>
  <si>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</si>
  <si>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</si>
  <si>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</si>
  <si>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</si>
  <si>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</si>
  <si>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</si>
  <si>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</si>
  <si>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</si>
  <si>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</si>
  <si>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</si>
  <si>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</si>
  <si>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</si>
  <si>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</si>
  <si>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</si>
  <si>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</si>
  <si>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</si>
  <si>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</si>
  <si>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</si>
  <si>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</si>
  <si>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</si>
  <si>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</si>
  <si>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</si>
  <si>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</si>
  <si>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</si>
  <si>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</si>
  <si>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</si>
  <si>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</si>
  <si>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</si>
  <si>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</si>
  <si>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</si>
  <si>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</si>
  <si>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</si>
  <si>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</si>
  <si>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</si>
  <si>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</si>
  <si>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</si>
  <si>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</si>
  <si>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</si>
  <si>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</si>
  <si>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</si>
  <si>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</si>
  <si>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</si>
  <si>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</si>
  <si>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</si>
  <si>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</si>
  <si>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</si>
  <si>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</si>
  <si>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</si>
  <si>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</si>
  <si>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</si>
  <si>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</si>
  <si>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</si>
  <si>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</si>
  <si>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</si>
  <si>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</si>
  <si>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</si>
  <si>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</si>
  <si>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</si>
  <si>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</si>
  <si>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</si>
  <si>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</si>
  <si>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</si>
  <si>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</si>
  <si>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</si>
  <si>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</si>
  <si>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</si>
  <si>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</si>
  <si>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</si>
  <si>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</si>
  <si>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</si>
  <si>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</si>
  <si>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</si>
  <si>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</si>
  <si>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</si>
  <si>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</si>
  <si>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</si>
  <si>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</si>
  <si>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</si>
  <si>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</si>
  <si>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</si>
  <si>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</si>
  <si>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</si>
  <si>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</si>
  <si>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</si>
  <si>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</si>
  <si>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</si>
  <si>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</si>
  <si>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</si>
  <si>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</si>
  <si>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</si>
  <si>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</si>
  <si>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</si>
  <si>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</si>
  <si>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</si>
  <si>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</si>
  <si>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</si>
  <si>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</si>
  <si>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</si>
  <si>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</si>
  <si>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</si>
  <si>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</si>
  <si>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</si>
  <si>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</si>
  <si>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</si>
  <si>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</si>
  <si>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</si>
  <si>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</si>
  <si>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</si>
  <si>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</si>
  <si>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</si>
  <si>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</si>
  <si>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</si>
  <si>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</si>
  <si>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</si>
  <si>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</si>
  <si>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</si>
  <si>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</si>
  <si>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</si>
  <si>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</si>
  <si>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</si>
  <si>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</si>
  <si>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</si>
  <si>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</si>
  <si>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</si>
  <si>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</si>
  <si>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</si>
  <si>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</si>
  <si>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</si>
  <si>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</si>
  <si>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</si>
  <si>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</si>
  <si>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</si>
  <si>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</si>
  <si>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</si>
  <si>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</si>
  <si>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</si>
  <si>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</si>
  <si>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</si>
  <si>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</si>
  <si>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</si>
  <si>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</si>
  <si>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</si>
  <si>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</si>
  <si>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</si>
  <si>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</si>
  <si>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</si>
  <si>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</si>
  <si>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</si>
  <si>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</si>
  <si>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</si>
  <si>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</si>
  <si>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</si>
  <si>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</si>
  <si>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</si>
  <si>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</si>
  <si>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</si>
  <si>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</si>
  <si>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</si>
  <si>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</si>
  <si>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</si>
  <si>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</si>
  <si>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</si>
  <si>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</si>
  <si>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</si>
  <si>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</si>
  <si>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</si>
  <si>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</si>
  <si>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</si>
  <si>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</si>
  <si>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</si>
  <si>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</si>
  <si>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</si>
  <si>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</si>
  <si>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</si>
  <si>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</si>
  <si>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</si>
  <si>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</si>
  <si>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</si>
  <si>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</si>
  <si>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</si>
  <si>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</si>
  <si>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</si>
  <si>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</si>
  <si>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</si>
  <si>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</si>
  <si>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</si>
  <si>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</si>
  <si>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</si>
  <si>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</si>
  <si>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</si>
  <si>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</si>
  <si>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</si>
  <si>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</si>
  <si>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</si>
  <si>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</si>
  <si>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</si>
  <si>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</si>
  <si>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</si>
  <si>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</si>
  <si>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</si>
  <si>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</si>
  <si>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</si>
  <si>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</si>
  <si>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</si>
  <si>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</si>
  <si>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</si>
  <si>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</si>
  <si>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</si>
  <si>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</si>
  <si>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</si>
  <si>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</si>
  <si>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</si>
  <si>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</si>
  <si>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</si>
  <si>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</si>
  <si>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</si>
  <si>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</si>
  <si>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</si>
  <si>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</si>
  <si>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</si>
  <si>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</si>
  <si>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</si>
  <si>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</si>
  <si>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</si>
  <si>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</si>
  <si>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</si>
  <si>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</si>
  <si>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</si>
  <si>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</si>
  <si>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</si>
  <si>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</si>
  <si>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</si>
  <si>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</si>
  <si>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</si>
  <si>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</si>
  <si>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</si>
  <si>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</si>
  <si>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</si>
  <si>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</si>
  <si>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</si>
  <si>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</si>
  <si>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</si>
  <si>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</si>
  <si>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</si>
  <si>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</si>
  <si>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</si>
  <si>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</si>
  <si>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</si>
  <si>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</si>
  <si>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</si>
  <si>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</si>
  <si>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</si>
  <si>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</si>
  <si>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</si>
  <si>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</si>
  <si>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</si>
  <si>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</si>
  <si>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</si>
  <si>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</si>
  <si>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</si>
  <si>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</si>
  <si>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</si>
  <si>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</si>
  <si>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</si>
  <si>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</si>
  <si>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</si>
  <si>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</si>
  <si>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</si>
  <si>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</si>
  <si>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</si>
  <si>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</si>
  <si>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</si>
  <si>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</si>
  <si>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</si>
  <si>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</si>
  <si>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</si>
  <si>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</si>
  <si>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</si>
  <si>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</si>
  <si>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</si>
  <si>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</si>
  <si>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</si>
  <si>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</si>
  <si>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</si>
  <si>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</si>
  <si>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</si>
  <si>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</si>
  <si>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</si>
  <si>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</si>
  <si>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</si>
  <si>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</si>
  <si>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</si>
  <si>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</si>
  <si>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</si>
  <si>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</si>
  <si>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</si>
  <si>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</si>
  <si>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</si>
  <si>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</si>
  <si>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</si>
  <si>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</si>
  <si>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</si>
  <si>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</si>
  <si>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</si>
  <si>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</si>
  <si>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</si>
  <si>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</si>
  <si>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</si>
  <si>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</si>
  <si>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</si>
  <si>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</si>
  <si>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</si>
  <si>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</si>
  <si>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</si>
  <si>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</si>
  <si>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</si>
  <si>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</si>
  <si>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</si>
  <si>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</si>
  <si>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</si>
  <si>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</si>
  <si>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</si>
  <si>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</si>
  <si>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</si>
  <si>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</si>
  <si>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</si>
  <si>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</si>
  <si>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</si>
  <si>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</si>
  <si>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</si>
  <si>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</si>
  <si>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</si>
  <si>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</si>
  <si>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</si>
  <si>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</si>
  <si>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</si>
  <si>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</si>
  <si>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</si>
  <si>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</si>
  <si>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</si>
  <si>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</si>
  <si>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</si>
  <si>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</si>
  <si>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</si>
  <si>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</si>
  <si>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</si>
  <si>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</si>
  <si>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</si>
  <si>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</si>
  <si>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</si>
  <si>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</si>
  <si>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</si>
  <si>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</si>
  <si>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</si>
  <si>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</si>
  <si>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</si>
  <si>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</si>
  <si>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</si>
  <si>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</si>
  <si>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</si>
  <si>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</si>
  <si>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</si>
  <si>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</si>
  <si>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</si>
  <si>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</si>
  <si>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</si>
  <si>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</si>
  <si>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</si>
  <si>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</si>
  <si>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</si>
  <si>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</si>
  <si>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</si>
  <si>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</si>
  <si>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</si>
  <si>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</si>
  <si>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</si>
  <si>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</si>
  <si>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</si>
  <si>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</si>
  <si>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</si>
  <si>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</si>
  <si>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</si>
  <si>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</si>
  <si>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</si>
  <si>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</si>
  <si>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</si>
  <si>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</si>
  <si>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</si>
  <si>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</si>
  <si>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</si>
  <si>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</si>
  <si>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</si>
  <si>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</si>
  <si>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</si>
  <si>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</si>
  <si>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</si>
  <si>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</si>
  <si>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</si>
  <si>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</si>
  <si>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</si>
  <si>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</si>
  <si>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</si>
  <si>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</si>
  <si>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</si>
  <si>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</si>
  <si>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</si>
  <si>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</si>
  <si>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</si>
  <si>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</si>
  <si>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</si>
  <si>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</si>
  <si>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</si>
  <si>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</si>
  <si>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</si>
  <si>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</si>
  <si>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</si>
  <si>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</si>
  <si>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</si>
  <si>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</si>
  <si>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</si>
  <si>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</si>
  <si>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</si>
  <si>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</si>
  <si>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</si>
  <si>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</si>
  <si>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</si>
  <si>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</si>
  <si>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</si>
  <si>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</si>
  <si>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</si>
  <si>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</si>
  <si>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</si>
  <si>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</si>
  <si>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</si>
  <si>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</si>
  <si>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</si>
  <si>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</si>
  <si>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</si>
  <si>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</si>
  <si>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</si>
  <si>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</si>
  <si>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</si>
  <si>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</si>
  <si>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</si>
  <si>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</si>
  <si>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</si>
  <si>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</si>
  <si>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</si>
  <si>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</si>
  <si>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</si>
  <si>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</si>
  <si>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</si>
  <si>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</si>
  <si>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</si>
  <si>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</si>
  <si>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</si>
  <si>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</si>
  <si>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</si>
  <si>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</si>
  <si>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</si>
  <si>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</si>
  <si>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</si>
  <si>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</si>
  <si>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</si>
  <si>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</si>
  <si>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</si>
  <si>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</si>
  <si>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</si>
  <si>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</si>
  <si>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</si>
  <si>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</si>
  <si>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</si>
  <si>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</si>
  <si>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</si>
  <si>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</si>
  <si>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</si>
  <si>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</si>
  <si>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</si>
  <si>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</si>
  <si>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</si>
  <si>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</si>
  <si>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</si>
  <si>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</si>
  <si>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</si>
  <si>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</si>
  <si>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</si>
  <si>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</si>
  <si>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</si>
  <si>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</si>
  <si>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</si>
  <si>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</si>
  <si>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</si>
  <si>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</si>
  <si>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</si>
  <si>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</si>
  <si>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</si>
  <si>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</si>
  <si>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</si>
  <si>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</si>
  <si>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</si>
  <si>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</si>
  <si>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</si>
  <si>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</si>
  <si>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</si>
  <si>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</si>
  <si>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</si>
  <si>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</si>
  <si>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</si>
  <si>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</si>
  <si>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</si>
  <si>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</si>
  <si>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</si>
  <si>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</si>
  <si>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</si>
  <si>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</si>
  <si>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</si>
  <si>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</si>
  <si>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</si>
  <si>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</si>
  <si>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</si>
  <si>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</si>
  <si>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</si>
  <si>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</si>
  <si>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</si>
  <si>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</si>
  <si>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</si>
  <si>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</si>
  <si>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</si>
  <si>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</si>
  <si>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</si>
  <si>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</si>
  <si>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</si>
  <si>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</si>
  <si>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</si>
  <si>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</si>
  <si>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</si>
  <si>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</si>
  <si>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</si>
  <si>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</si>
  <si>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</si>
  <si>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</si>
  <si>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</si>
  <si>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</si>
  <si>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</si>
  <si>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</si>
  <si>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</si>
  <si>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</si>
  <si>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</si>
  <si>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</si>
  <si>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</si>
  <si>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</si>
  <si>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</si>
  <si>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</si>
  <si>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</si>
  <si>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</si>
  <si>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</si>
  <si>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</si>
  <si>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</si>
  <si>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</si>
  <si>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</si>
  <si>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</si>
  <si>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</si>
  <si>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</si>
  <si>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</si>
  <si>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</si>
  <si>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</si>
  <si>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</si>
  <si>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</si>
  <si>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</si>
  <si>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</si>
  <si>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</si>
  <si>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</si>
  <si>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</si>
  <si>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</si>
  <si>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</si>
  <si>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</si>
  <si>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</si>
  <si>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</si>
  <si>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</si>
  <si>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</si>
  <si>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</si>
  <si>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</si>
  <si>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</si>
  <si>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</si>
  <si>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</si>
  <si>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</si>
  <si>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</si>
  <si>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</si>
  <si>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</si>
  <si>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</si>
  <si>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</si>
  <si>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</si>
  <si>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</si>
  <si>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</si>
  <si>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</si>
  <si>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</si>
  <si>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</si>
  <si>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</si>
  <si>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</si>
  <si>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</si>
  <si>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</si>
  <si>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</si>
  <si>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</si>
  <si>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</si>
  <si>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</si>
  <si>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</si>
  <si>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</si>
  <si>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</si>
  <si>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</si>
  <si>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</si>
  <si>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</si>
  <si>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</si>
  <si>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</si>
  <si>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</si>
  <si>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</si>
  <si>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</si>
  <si>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</si>
  <si>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</si>
  <si>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</si>
  <si>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</si>
  <si>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</si>
  <si>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</si>
  <si>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</si>
  <si>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</si>
  <si>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</si>
  <si>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</si>
  <si>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</si>
  <si>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</si>
  <si>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</si>
  <si>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</si>
  <si>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</si>
  <si>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</si>
  <si>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</si>
  <si>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</si>
  <si>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</si>
  <si>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</si>
  <si>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</si>
  <si>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</si>
  <si>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</si>
  <si>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</si>
  <si>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</si>
  <si>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</si>
  <si>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</si>
  <si>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</si>
  <si>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</si>
  <si>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</si>
  <si>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</si>
  <si>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</si>
  <si>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</si>
  <si>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</si>
  <si>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</si>
  <si>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</si>
  <si>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</si>
  <si>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</si>
  <si>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</si>
  <si>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</si>
  <si>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</si>
  <si>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</si>
  <si>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</si>
  <si>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</si>
  <si>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</si>
  <si>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</si>
  <si>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</si>
  <si>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</si>
  <si>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</si>
  <si>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</si>
  <si>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</si>
  <si>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</si>
  <si>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</si>
  <si>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</si>
  <si>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</si>
  <si>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</si>
  <si>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</si>
  <si>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</si>
  <si>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</si>
  <si>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</si>
  <si>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</si>
  <si>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</si>
  <si>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</si>
  <si>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</si>
  <si>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</si>
  <si>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</si>
  <si>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</si>
  <si>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</si>
  <si>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</si>
  <si>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</si>
  <si>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</si>
  <si>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</si>
  <si>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</si>
  <si>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</si>
  <si>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</si>
  <si>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</si>
  <si>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</si>
  <si>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</si>
  <si>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</si>
  <si>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</si>
  <si>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</si>
  <si>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</si>
  <si>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</si>
  <si>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</si>
  <si>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</si>
  <si>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</si>
  <si>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</si>
  <si>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</si>
  <si>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</si>
  <si>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</si>
  <si>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</si>
  <si>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</si>
  <si>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</si>
  <si>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</si>
  <si>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</si>
  <si>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</si>
  <si>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</si>
  <si>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</si>
  <si>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</si>
  <si>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</si>
  <si>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</si>
  <si>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</si>
  <si>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</si>
  <si>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</si>
  <si>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</si>
  <si>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</si>
  <si>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</si>
  <si>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</si>
  <si>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</si>
  <si>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</si>
  <si>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</si>
  <si>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</si>
  <si>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</si>
  <si>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</si>
  <si>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</si>
  <si>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</si>
  <si>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</si>
  <si>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</si>
  <si>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</si>
  <si>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</si>
  <si>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</si>
  <si>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</si>
  <si>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</si>
  <si>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</si>
  <si>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</si>
  <si>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</si>
  <si>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</si>
  <si>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</si>
  <si>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</si>
  <si>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</si>
  <si>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</si>
  <si>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</si>
  <si>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</si>
  <si>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</si>
  <si>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</si>
  <si>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</si>
  <si>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</si>
  <si>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</si>
  <si>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</si>
  <si>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</si>
  <si>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</si>
  <si>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</si>
  <si>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</si>
  <si>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</si>
  <si>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</si>
  <si>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</si>
  <si>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</si>
  <si>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</si>
  <si>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</si>
  <si>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</si>
  <si>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</si>
  <si>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</si>
  <si>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</si>
  <si>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</si>
  <si>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</si>
  <si>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</si>
  <si>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</si>
  <si>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</si>
  <si>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</si>
  <si>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</si>
  <si>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</si>
  <si>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</si>
  <si>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</si>
  <si>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</si>
  <si>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</si>
  <si>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</si>
  <si>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</si>
  <si>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</si>
  <si>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</si>
  <si>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</si>
  <si>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</si>
  <si>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</si>
  <si>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</si>
  <si>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</si>
  <si>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</si>
  <si>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</si>
  <si>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</si>
  <si>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</si>
  <si>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</si>
  <si>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</si>
  <si>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</si>
  <si>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</si>
  <si>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</si>
  <si>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</si>
  <si>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</si>
  <si>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</si>
  <si>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</si>
  <si>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</si>
  <si>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</si>
  <si>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</si>
  <si>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</si>
  <si>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</si>
  <si>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</si>
  <si>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</si>
  <si>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</si>
  <si>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</si>
  <si>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</si>
  <si>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</si>
  <si>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</si>
  <si>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</si>
  <si>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</si>
  <si>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</si>
  <si>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</si>
  <si>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</si>
  <si>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</si>
  <si>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</si>
  <si>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</si>
  <si>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</si>
  <si>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</si>
  <si>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</si>
  <si>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</si>
  <si>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</si>
  <si>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</si>
  <si>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</si>
  <si>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</si>
  <si>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</si>
  <si>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</si>
  <si>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</si>
  <si>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</si>
  <si>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</si>
  <si>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</si>
  <si>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</si>
  <si>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</si>
  <si>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</si>
  <si>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</si>
  <si>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</si>
  <si>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</si>
  <si>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</si>
  <si>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</si>
  <si>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</si>
  <si>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</si>
  <si>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</si>
  <si>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</si>
  <si>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</si>
  <si>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</si>
  <si>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</si>
  <si>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</si>
  <si>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</si>
  <si>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</si>
  <si>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</si>
  <si>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</si>
  <si>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</si>
  <si>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</si>
  <si>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</si>
  <si>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</si>
  <si>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</si>
  <si>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</si>
  <si>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</si>
  <si>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</si>
  <si>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</si>
  <si>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</si>
  <si>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</si>
  <si>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</si>
  <si>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</si>
  <si>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</si>
  <si>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</si>
  <si>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</si>
  <si>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</si>
  <si>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</si>
  <si>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</si>
  <si>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</si>
  <si>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</si>
  <si>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</si>
  <si>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</si>
  <si>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</si>
  <si>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</si>
  <si>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</si>
  <si>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</si>
  <si>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</si>
  <si>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</si>
  <si>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</si>
  <si>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</si>
  <si>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</si>
  <si>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</si>
  <si>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</si>
  <si>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</si>
  <si>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</si>
  <si>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</si>
  <si>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</si>
  <si>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</si>
  <si>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</si>
  <si>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</si>
  <si>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</si>
  <si>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</si>
  <si>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</si>
  <si>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</si>
  <si>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</si>
  <si>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</si>
  <si>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</si>
  <si>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</si>
  <si>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</si>
  <si>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</si>
  <si>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</si>
  <si>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</si>
  <si>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</si>
  <si>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</si>
  <si>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</si>
  <si>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</si>
  <si>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</si>
  <si>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</si>
  <si>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</si>
  <si>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</si>
  <si>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</si>
  <si>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</si>
  <si>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</si>
  <si>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</si>
  <si>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</si>
  <si>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</si>
  <si>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</si>
  <si>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</si>
  <si>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</si>
  <si>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</si>
  <si>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</si>
  <si>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</si>
  <si>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</si>
  <si>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</si>
  <si>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</si>
  <si>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</si>
  <si>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</si>
  <si>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</si>
  <si>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</si>
  <si>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</si>
  <si>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</si>
  <si>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</si>
  <si>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</si>
  <si>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</si>
  <si>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</si>
  <si>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</si>
  <si>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</si>
  <si>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</si>
  <si>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</si>
  <si>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</si>
  <si>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</si>
  <si>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</si>
  <si>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</si>
  <si>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</si>
  <si>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</si>
  <si>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</si>
  <si>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</si>
  <si>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</si>
  <si>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</si>
  <si>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</si>
  <si>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</si>
  <si>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</si>
  <si>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</si>
  <si>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</si>
  <si>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</si>
  <si>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</si>
  <si>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</si>
  <si>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</si>
  <si>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</si>
  <si>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</si>
  <si>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</si>
  <si>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</si>
  <si>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</si>
  <si>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</si>
  <si>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</si>
  <si>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</si>
  <si>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</si>
  <si>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</si>
  <si>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</si>
  <si>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</si>
  <si>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</si>
  <si>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</si>
  <si>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</si>
  <si>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</si>
  <si>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</si>
  <si>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</si>
  <si>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</si>
  <si>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</si>
  <si>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</si>
  <si>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</si>
  <si>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</si>
  <si>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</si>
  <si>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</si>
  <si>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</si>
  <si>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</si>
  <si>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</si>
  <si>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</si>
  <si>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</si>
  <si>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</si>
  <si>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</si>
  <si>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</si>
  <si>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</si>
  <si>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</si>
  <si>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</si>
  <si>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</si>
  <si>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</si>
  <si>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</si>
  <si>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</si>
  <si>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</si>
  <si>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</si>
  <si>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</si>
  <si>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</si>
  <si>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</si>
  <si>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</si>
  <si>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</si>
  <si>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</si>
  <si>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</si>
  <si>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</si>
  <si>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</si>
  <si>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</si>
  <si>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</si>
  <si>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</si>
  <si>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</si>
  <si>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</si>
  <si>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</si>
  <si>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</si>
  <si>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</si>
  <si>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</si>
  <si>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</si>
  <si>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</si>
  <si>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</si>
  <si>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</si>
  <si>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</si>
  <si>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</si>
  <si>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</si>
  <si>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</si>
  <si>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</si>
  <si>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</si>
  <si>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</si>
  <si>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</si>
  <si>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</si>
  <si>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</si>
  <si>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</si>
  <si>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</si>
  <si>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</si>
  <si>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</si>
  <si>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</si>
  <si>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</si>
  <si>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</si>
  <si>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</si>
  <si>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</si>
  <si>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</si>
  <si>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</si>
  <si>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</si>
  <si>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</si>
  <si>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</si>
  <si>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</si>
  <si>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</si>
  <si>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</si>
  <si>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</si>
  <si>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</si>
  <si>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</si>
  <si>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</si>
  <si>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</si>
  <si>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</si>
  <si>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</si>
  <si>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</si>
  <si>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</si>
  <si>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</si>
  <si>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</si>
  <si>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</si>
  <si>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</si>
  <si>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</si>
  <si>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</si>
  <si>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</si>
  <si>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</si>
  <si>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</si>
  <si>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</si>
  <si>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</si>
  <si>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</si>
  <si>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</si>
  <si>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</si>
  <si>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</si>
  <si>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</si>
  <si>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</si>
  <si>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</si>
  <si>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</si>
  <si>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</si>
  <si>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</si>
  <si>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</si>
  <si>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</si>
  <si>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</si>
  <si>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</si>
  <si>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</si>
  <si>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</si>
  <si>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</si>
  <si>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</si>
  <si>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</si>
  <si>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</si>
  <si>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</si>
  <si>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</si>
  <si>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</si>
  <si>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</si>
  <si>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</si>
  <si>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</si>
  <si>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</si>
  <si>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</si>
  <si>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</si>
  <si>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</si>
  <si>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</si>
  <si>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</si>
  <si>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</si>
  <si>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</si>
  <si>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</si>
  <si>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</si>
  <si>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</si>
  <si>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</si>
  <si>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</si>
  <si>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</si>
  <si>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</si>
  <si>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</si>
  <si>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</si>
  <si>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</si>
  <si>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</si>
  <si>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</si>
  <si>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</si>
  <si>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</si>
  <si>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</si>
  <si>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</si>
  <si>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</si>
  <si>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</si>
  <si>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</si>
  <si>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</si>
  <si>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</si>
  <si>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</si>
  <si>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</si>
  <si>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</si>
  <si>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</si>
  <si>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</si>
  <si>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</si>
  <si>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</si>
  <si>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</si>
  <si>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</si>
  <si>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</si>
  <si>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</si>
  <si>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</si>
  <si>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</si>
  <si>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</si>
  <si>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</si>
  <si>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</si>
  <si>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</si>
  <si>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</si>
  <si>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</si>
  <si>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</si>
  <si>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</si>
  <si>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</si>
  <si>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</si>
  <si>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</si>
  <si>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</si>
  <si>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</si>
  <si>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</si>
  <si>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</si>
  <si>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</si>
  <si>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</si>
  <si>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</si>
  <si>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</si>
  <si>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</si>
  <si>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</si>
  <si>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</si>
  <si>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</si>
  <si>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</si>
  <si>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</si>
  <si>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</si>
  <si>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</si>
  <si>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</si>
  <si>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</si>
  <si>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</si>
  <si>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</si>
  <si>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</si>
  <si>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</si>
  <si>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</si>
  <si>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</si>
  <si>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</si>
  <si>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</si>
  <si>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</si>
  <si>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</si>
  <si>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</si>
  <si>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</si>
  <si>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</si>
  <si>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</si>
  <si>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</si>
  <si>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</si>
  <si>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</si>
  <si>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</si>
  <si>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</si>
  <si>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</si>
  <si>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</si>
  <si>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</si>
  <si>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</si>
  <si>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</si>
  <si>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</si>
  <si>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</si>
  <si>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</si>
  <si>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</si>
  <si>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</si>
  <si>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</si>
  <si>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</si>
  <si>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</si>
  <si>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</si>
  <si>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</si>
  <si>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</si>
  <si>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</si>
  <si>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</si>
  <si>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</si>
  <si>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</si>
  <si>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</si>
  <si>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</si>
  <si>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</si>
  <si>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</si>
  <si>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</si>
  <si>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</si>
  <si>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</si>
  <si>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</si>
  <si>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</si>
  <si>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</si>
  <si>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</si>
  <si>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</si>
  <si>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</si>
  <si>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</si>
  <si>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</si>
  <si>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</si>
  <si>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</si>
  <si>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</si>
  <si>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</si>
  <si>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</si>
  <si>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</si>
  <si>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</si>
  <si>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</si>
  <si>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</si>
  <si>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</si>
  <si>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</si>
  <si>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</si>
  <si>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</si>
  <si>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</si>
  <si>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</si>
  <si>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</si>
  <si>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</si>
  <si>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</si>
  <si>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</si>
  <si>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</si>
  <si>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</si>
  <si>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</si>
  <si>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</si>
  <si>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</si>
  <si>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</si>
  <si>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</si>
  <si>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</si>
  <si>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</si>
  <si>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</si>
  <si>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</si>
  <si>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</si>
  <si>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</si>
  <si>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</si>
  <si>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</si>
  <si>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</si>
  <si>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</si>
  <si>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</si>
  <si>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</si>
  <si>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</si>
  <si>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</si>
  <si>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</si>
  <si>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</si>
  <si>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</si>
  <si>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</si>
  <si>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</si>
  <si>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</si>
  <si>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</si>
  <si>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</si>
  <si>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</si>
  <si>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</si>
  <si>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</si>
  <si>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</si>
  <si>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</si>
  <si>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</si>
  <si>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</si>
  <si>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</si>
  <si>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</si>
  <si>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</si>
  <si>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</si>
  <si>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</si>
  <si>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</si>
  <si>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</si>
  <si>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</si>
  <si>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</si>
  <si>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</si>
  <si>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</si>
  <si>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</si>
  <si>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</si>
  <si>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</si>
  <si>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</si>
  <si>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</si>
  <si>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</si>
  <si>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</si>
  <si>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</si>
  <si>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</si>
  <si>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</si>
  <si>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</si>
  <si>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</si>
  <si>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</si>
  <si>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</si>
  <si>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</si>
  <si>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</si>
  <si>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</si>
  <si>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</si>
  <si>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</si>
  <si>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</si>
  <si>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</si>
  <si>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</si>
  <si>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</si>
  <si>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</si>
  <si>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</si>
  <si>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</si>
  <si>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</si>
  <si>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</si>
  <si>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</si>
  <si>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</si>
  <si>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</si>
  <si>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</si>
  <si>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</si>
  <si>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</si>
  <si>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</si>
  <si>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</si>
  <si>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</si>
  <si>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</si>
  <si>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</si>
  <si>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</si>
  <si>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</si>
  <si>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</si>
  <si>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</si>
  <si>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</si>
  <si>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</si>
  <si>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</si>
  <si>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</si>
  <si>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</si>
  <si>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</si>
  <si>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</si>
  <si>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</si>
  <si>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</si>
  <si>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</si>
  <si>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</si>
  <si>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</si>
  <si>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</si>
  <si>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</si>
  <si>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</si>
  <si>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</si>
  <si>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</si>
  <si>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</si>
  <si>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</si>
  <si>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</si>
  <si>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</si>
  <si>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</si>
  <si>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</si>
  <si>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</si>
  <si>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</si>
  <si>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</si>
  <si>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</si>
  <si>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</si>
  <si>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</si>
  <si>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</si>
  <si>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</si>
  <si>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</si>
  <si>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</si>
  <si>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</si>
  <si>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</si>
  <si>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</si>
  <si>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</si>
  <si>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</si>
  <si>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</si>
  <si>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</si>
  <si>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</si>
  <si>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</si>
  <si>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</si>
  <si>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</si>
  <si>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</si>
  <si>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</si>
  <si>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</si>
  <si>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</si>
  <si>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</si>
  <si>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</si>
  <si>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</si>
  <si>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</si>
  <si>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</si>
  <si>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</si>
  <si>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</si>
  <si>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</si>
  <si>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</si>
  <si>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</si>
  <si>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</si>
  <si>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</si>
  <si>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</si>
  <si>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</si>
  <si>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</si>
  <si>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</si>
  <si>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</si>
  <si>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</si>
  <si>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</si>
  <si>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</si>
  <si>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</si>
  <si>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</si>
  <si>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</si>
  <si>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</si>
  <si>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</si>
  <si>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</si>
  <si>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</si>
  <si>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</si>
  <si>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</si>
  <si>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</si>
  <si>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</si>
  <si>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</si>
  <si>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</si>
  <si>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</si>
  <si>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</si>
  <si>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</si>
  <si>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</si>
  <si>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</si>
  <si>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</si>
  <si>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</si>
  <si>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</si>
  <si>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</si>
  <si>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</si>
  <si>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</si>
  <si>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</si>
  <si>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</si>
  <si>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</si>
  <si>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</si>
  <si>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</si>
  <si>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</si>
  <si>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</si>
  <si>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</si>
  <si>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</si>
  <si>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</si>
  <si>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</si>
  <si>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</si>
  <si>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</si>
  <si>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</si>
  <si>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</si>
  <si>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</si>
  <si>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</si>
  <si>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</si>
  <si>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</si>
  <si>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</si>
  <si>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</si>
  <si>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</si>
  <si>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</si>
  <si>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</si>
  <si>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</si>
  <si>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</si>
  <si>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</si>
  <si>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</si>
  <si>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</si>
  <si>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</si>
  <si>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</si>
  <si>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</si>
  <si>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</si>
  <si>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</si>
  <si>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</si>
  <si>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</si>
  <si>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</si>
  <si>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</si>
  <si>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</si>
  <si>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</si>
  <si>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</si>
  <si>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</si>
  <si>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</si>
  <si>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</si>
  <si>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</si>
  <si>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</si>
  <si>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</si>
  <si>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</si>
  <si>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</si>
  <si>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</si>
  <si>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</si>
  <si>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</si>
  <si>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</si>
  <si>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</si>
  <si>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</si>
  <si>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</si>
  <si>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</si>
  <si>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</si>
  <si>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</si>
  <si>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</si>
  <si>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</si>
  <si>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</si>
  <si>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</si>
  <si>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</si>
  <si>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</si>
  <si>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</si>
  <si>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</si>
  <si>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</si>
  <si>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</si>
  <si>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</si>
  <si>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</si>
  <si>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</si>
  <si>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</si>
  <si>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</si>
  <si>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</si>
  <si>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</si>
  <si>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</si>
  <si>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</si>
  <si>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</si>
  <si>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</si>
  <si>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</si>
  <si>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</si>
  <si>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</si>
  <si>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</si>
  <si>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</si>
  <si>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</si>
  <si>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</si>
  <si>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</si>
  <si>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</si>
  <si>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</si>
  <si>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</si>
  <si>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</si>
  <si>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</si>
  <si>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</si>
  <si>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</si>
  <si>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</si>
  <si>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</si>
  <si>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</si>
  <si>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</si>
  <si>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</si>
  <si>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</si>
  <si>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</si>
  <si>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</si>
  <si>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</si>
  <si>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</si>
  <si>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</si>
  <si>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</si>
  <si>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</si>
  <si>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</si>
  <si>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</si>
  <si>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</si>
  <si>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</si>
  <si>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</si>
  <si>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</si>
  <si>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</si>
  <si>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</si>
  <si>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</si>
  <si>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</si>
  <si>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</si>
  <si>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</si>
  <si>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</si>
  <si>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</si>
  <si>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</si>
  <si>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</si>
  <si>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</si>
  <si>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</si>
  <si>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</si>
  <si>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</si>
  <si>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</si>
  <si>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</si>
  <si>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</si>
  <si>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</si>
  <si>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</si>
  <si>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</si>
  <si>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</si>
  <si>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</si>
  <si>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</si>
  <si>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</si>
  <si>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</si>
  <si>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</si>
  <si>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</si>
  <si>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</si>
  <si>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</si>
  <si>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</si>
  <si>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</si>
  <si>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</si>
  <si>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</si>
  <si>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</si>
  <si>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</si>
  <si>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</si>
  <si>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</si>
  <si>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</si>
  <si>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</si>
  <si>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</si>
  <si>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</si>
  <si>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</si>
  <si>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</si>
  <si>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</si>
  <si>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</si>
  <si>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</si>
  <si>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</si>
  <si>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</si>
  <si>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</si>
  <si>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</si>
  <si>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</si>
  <si>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</si>
  <si>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</si>
  <si>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</si>
  <si>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</si>
  <si>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</si>
  <si>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</si>
  <si>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</si>
  <si>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</si>
  <si>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</si>
  <si>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</si>
  <si>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</si>
  <si>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</si>
  <si>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</si>
  <si>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</si>
  <si>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</si>
  <si>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</si>
  <si>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</si>
  <si>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</si>
  <si>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</si>
  <si>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</si>
  <si>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</si>
  <si>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</si>
  <si>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</si>
  <si>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</si>
  <si>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</si>
  <si>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</si>
  <si>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</si>
  <si>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</si>
  <si>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</si>
  <si>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</si>
  <si>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</si>
  <si>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</si>
  <si>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</si>
  <si>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</si>
  <si>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</si>
  <si>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</si>
  <si>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</si>
  <si>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</si>
  <si>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</si>
  <si>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</si>
  <si>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</si>
  <si>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</si>
  <si>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</si>
  <si>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</si>
  <si>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</si>
  <si>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</si>
  <si>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</si>
  <si>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</si>
  <si>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</si>
  <si>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</si>
  <si>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</si>
  <si>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</si>
  <si>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</si>
  <si>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</si>
  <si>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</si>
  <si>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</si>
  <si>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</si>
  <si>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</si>
  <si>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</si>
  <si>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</si>
  <si>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</si>
  <si>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</si>
  <si>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</si>
  <si>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</si>
  <si>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</si>
  <si>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</si>
  <si>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</si>
  <si>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</si>
  <si>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</si>
  <si>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</si>
  <si>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</si>
  <si>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</si>
  <si>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</si>
  <si>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</si>
  <si>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</si>
  <si>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</si>
  <si>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</si>
  <si>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</si>
  <si>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</si>
  <si>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</si>
  <si>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</si>
  <si>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</si>
  <si>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</si>
  <si>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</si>
  <si>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</si>
  <si>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</si>
  <si>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</si>
  <si>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</si>
  <si>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</si>
  <si>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</si>
  <si>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</si>
  <si>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</si>
  <si>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</si>
  <si>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</si>
  <si>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</si>
  <si>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</si>
  <si>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</si>
  <si>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</si>
  <si>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</si>
  <si>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</si>
  <si>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</si>
  <si>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</si>
  <si>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</si>
  <si>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</si>
  <si>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</si>
  <si>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</si>
  <si>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</si>
  <si>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</si>
  <si>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</si>
  <si>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</si>
  <si>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</si>
  <si>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</si>
  <si>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</si>
  <si>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</si>
  <si>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</si>
  <si>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</si>
  <si>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</si>
  <si>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</si>
  <si>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</si>
  <si>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</si>
  <si>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</si>
  <si>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</si>
  <si>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</si>
  <si>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</si>
  <si>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</si>
  <si>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</si>
  <si>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</si>
  <si>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</si>
  <si>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</si>
  <si>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</si>
  <si>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</si>
  <si>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</si>
  <si>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</si>
  <si>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</si>
  <si>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</si>
  <si>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</si>
  <si>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</si>
  <si>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</si>
  <si>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</si>
  <si>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</si>
  <si>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</si>
  <si>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</si>
  <si>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</si>
  <si>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</si>
  <si>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</si>
  <si>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</si>
  <si>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</si>
  <si>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</si>
  <si>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</si>
  <si>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</si>
  <si>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</si>
  <si>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</si>
  <si>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</si>
  <si>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</si>
  <si>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</si>
  <si>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</si>
  <si>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</si>
  <si>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</si>
  <si>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</si>
  <si>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</si>
  <si>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</si>
  <si>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</si>
  <si>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</si>
  <si>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</si>
  <si>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</si>
  <si>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</si>
  <si>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</si>
  <si>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</si>
  <si>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</si>
  <si>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</si>
  <si>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</si>
  <si>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</si>
  <si>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</si>
  <si>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</si>
  <si>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</si>
  <si>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</si>
  <si>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</si>
  <si>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</si>
  <si>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</si>
  <si>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</si>
  <si>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</si>
  <si>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</si>
  <si>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</si>
  <si>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</si>
  <si>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</si>
  <si>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</si>
  <si>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</si>
  <si>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</si>
  <si>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</si>
  <si>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</si>
  <si>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</si>
  <si>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</si>
  <si>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</si>
  <si>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</si>
  <si>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</si>
  <si>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</si>
  <si>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</si>
  <si>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</si>
  <si>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</si>
  <si>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</si>
  <si>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</si>
  <si>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</si>
  <si>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</si>
  <si>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</si>
  <si>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</si>
  <si>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</si>
  <si>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</si>
  <si>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</si>
  <si>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</si>
  <si>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</si>
  <si>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</si>
  <si>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</si>
  <si>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</si>
  <si>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</si>
  <si>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</si>
  <si>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</si>
  <si>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</si>
  <si>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</si>
  <si>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</si>
  <si>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</si>
  <si>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</si>
  <si>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</si>
  <si>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</si>
  <si>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</si>
  <si>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</si>
  <si>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</si>
  <si>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</si>
  <si>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</si>
  <si>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</si>
  <si>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</si>
  <si>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</si>
  <si>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</si>
  <si>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</si>
  <si>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</si>
  <si>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</si>
  <si>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</si>
  <si>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</si>
  <si>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</si>
  <si>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</si>
  <si>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</si>
  <si>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</si>
  <si>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</si>
  <si>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</si>
  <si>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</si>
  <si>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</si>
  <si>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</si>
  <si>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</si>
  <si>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</si>
  <si>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</si>
  <si>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</si>
  <si>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</si>
  <si>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</si>
  <si>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</si>
  <si>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</si>
  <si>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</si>
  <si>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</si>
  <si>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</si>
  <si>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</si>
  <si>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</si>
  <si>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</si>
  <si>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</si>
  <si>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</si>
  <si>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</si>
  <si>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</si>
  <si>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</si>
  <si>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</si>
  <si>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</si>
  <si>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</si>
  <si>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</si>
  <si>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</si>
  <si>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</si>
  <si>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</si>
  <si>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</si>
  <si>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</si>
  <si>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</si>
  <si>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</si>
  <si>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</si>
  <si>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</si>
  <si>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</si>
  <si>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</si>
  <si>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</si>
  <si>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</si>
  <si>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</si>
  <si>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</si>
  <si>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</si>
  <si>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</si>
  <si>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</si>
  <si>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</si>
  <si>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</si>
  <si>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</si>
  <si>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</si>
  <si>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</si>
  <si>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</si>
  <si>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</si>
  <si>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</si>
  <si>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</si>
  <si>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</si>
  <si>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</si>
  <si>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</si>
  <si>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</si>
  <si>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</si>
  <si>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</si>
  <si>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</si>
  <si>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</si>
  <si>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</si>
  <si>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</si>
  <si>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</si>
  <si>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</si>
  <si>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</si>
  <si>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</si>
  <si>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</si>
  <si>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</si>
  <si>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</si>
  <si>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</si>
  <si>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</si>
  <si>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</si>
  <si>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</si>
  <si>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</si>
  <si>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</si>
  <si>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</si>
  <si>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</si>
  <si>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</si>
  <si>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</si>
  <si>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</si>
  <si>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</si>
  <si>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</si>
  <si>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</si>
  <si>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</si>
  <si>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</si>
  <si>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</si>
  <si>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</si>
  <si>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</si>
  <si>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</si>
  <si>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</si>
  <si>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</si>
  <si>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</si>
  <si>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</si>
  <si>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</si>
  <si>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</si>
  <si>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</si>
  <si>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</si>
  <si>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</si>
  <si>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</si>
  <si>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</si>
  <si>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</si>
  <si>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</si>
  <si>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</si>
  <si>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</si>
  <si>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</si>
  <si>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</si>
  <si>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</si>
  <si>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</si>
  <si>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</si>
  <si>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</si>
  <si>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</si>
  <si>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</si>
  <si>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</si>
  <si>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</si>
  <si>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</si>
  <si>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</si>
  <si>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</si>
  <si>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</si>
  <si>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</si>
  <si>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</si>
  <si>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</si>
  <si>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</si>
  <si>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</si>
  <si>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</si>
  <si>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</si>
  <si>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</si>
  <si>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</si>
  <si>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</si>
  <si>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</si>
  <si>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</si>
  <si>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</si>
  <si>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</si>
  <si>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</si>
  <si>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</si>
  <si>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</si>
  <si>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</si>
  <si>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</si>
  <si>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</si>
  <si>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</si>
  <si>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</si>
  <si>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</si>
  <si>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</si>
  <si>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</si>
  <si>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</si>
  <si>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</si>
  <si>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</si>
  <si>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</si>
  <si>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</si>
  <si>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</si>
  <si>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</si>
  <si>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</si>
  <si>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</si>
  <si>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</si>
  <si>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</si>
  <si>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</si>
  <si>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</si>
  <si>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</si>
  <si>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</si>
  <si>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</si>
  <si>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</si>
  <si>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</si>
  <si>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</si>
  <si>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</si>
  <si>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</si>
  <si>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</si>
  <si>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</si>
  <si>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</si>
  <si>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</si>
  <si>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</si>
  <si>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</si>
  <si>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</si>
  <si>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</si>
  <si>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</si>
  <si>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</si>
  <si>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</si>
  <si>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</si>
  <si>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</si>
  <si>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</si>
  <si>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</si>
  <si>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</si>
  <si>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</si>
  <si>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</si>
  <si>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</si>
  <si>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</si>
  <si>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</si>
  <si>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</si>
  <si>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</si>
  <si>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</si>
  <si>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</si>
  <si>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</si>
  <si>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</si>
  <si>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</si>
  <si>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</si>
  <si>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</si>
  <si>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</si>
  <si>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</si>
  <si>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</si>
  <si>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</si>
  <si>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</si>
  <si>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</si>
  <si>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</si>
  <si>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</si>
  <si>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</si>
  <si>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</si>
  <si>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</si>
  <si>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</si>
  <si>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</si>
  <si>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</si>
  <si>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</si>
  <si>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</si>
  <si>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</si>
  <si>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</si>
  <si>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</si>
  <si>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</si>
  <si>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</si>
  <si>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</si>
  <si>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</si>
  <si>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</si>
  <si>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</si>
  <si>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</si>
  <si>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</si>
  <si>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</si>
  <si>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</si>
  <si>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</si>
  <si>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</si>
  <si>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</si>
  <si>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</si>
  <si>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</si>
  <si>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</si>
  <si>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</si>
  <si>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</si>
  <si>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</si>
  <si>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</si>
  <si>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</si>
  <si>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</si>
  <si>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</si>
  <si>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</si>
  <si>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</si>
  <si>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</si>
  <si>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</si>
  <si>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</si>
  <si>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</si>
  <si>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</si>
  <si>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</si>
  <si>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</si>
  <si>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</si>
  <si>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</si>
  <si>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</si>
  <si>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</si>
  <si>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</si>
  <si>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</si>
  <si>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</si>
  <si>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</si>
  <si>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</si>
  <si>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</si>
  <si>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</si>
  <si>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</si>
  <si>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</si>
  <si>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</si>
  <si>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</si>
  <si>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</si>
  <si>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</si>
  <si>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</si>
  <si>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</si>
  <si>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</si>
  <si>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</si>
  <si>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</si>
  <si>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</si>
  <si>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</si>
  <si>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</si>
  <si>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</si>
  <si>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</si>
  <si>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</si>
  <si>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</si>
  <si>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</si>
  <si>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</si>
  <si>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</si>
  <si>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</si>
  <si>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</si>
  <si>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</si>
  <si>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</si>
  <si>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</si>
  <si>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</si>
  <si>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</si>
  <si>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</si>
  <si>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</si>
  <si>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</si>
  <si>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</si>
  <si>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</si>
  <si>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</si>
  <si>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</si>
  <si>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</si>
  <si>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</si>
  <si>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</si>
  <si>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</si>
  <si>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</si>
  <si>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</si>
  <si>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</si>
  <si>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</si>
  <si>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</si>
  <si>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</si>
  <si>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</si>
  <si>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</si>
  <si>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</si>
  <si>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</si>
  <si>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</si>
  <si>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</si>
  <si>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</si>
  <si>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</si>
  <si>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</si>
  <si>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</si>
  <si>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</si>
  <si>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</si>
  <si>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</si>
  <si>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</si>
  <si>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</si>
  <si>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</si>
  <si>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</si>
  <si>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</si>
  <si>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</si>
  <si>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</si>
  <si>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</si>
  <si>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</si>
  <si>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</si>
  <si>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</si>
  <si>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</si>
  <si>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</si>
  <si>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</si>
  <si>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</si>
  <si>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</si>
  <si>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</si>
  <si>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</si>
  <si>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</si>
  <si>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</si>
  <si>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</si>
  <si>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</si>
  <si>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</si>
  <si>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</si>
  <si>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</si>
  <si>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</si>
  <si>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</si>
  <si>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</si>
  <si>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</si>
  <si>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</si>
  <si>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</si>
  <si>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</si>
  <si>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</si>
  <si>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</si>
  <si>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</si>
  <si>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</si>
  <si>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</si>
  <si>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</si>
  <si>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</si>
  <si>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</si>
  <si>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</si>
  <si>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</si>
  <si>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</si>
  <si>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</si>
  <si>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</si>
  <si>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</si>
  <si>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</si>
  <si>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</si>
  <si>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</si>
  <si>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</si>
  <si>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</si>
  <si>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</si>
  <si>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</si>
  <si>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</si>
  <si>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</si>
  <si>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</si>
  <si>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</si>
  <si>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</si>
  <si>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</si>
  <si>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</si>
  <si>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</si>
  <si>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</si>
  <si>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</si>
  <si>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</si>
  <si>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</si>
  <si>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</si>
  <si>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</si>
  <si>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</si>
  <si>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</si>
  <si>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</si>
  <si>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</si>
  <si>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</si>
  <si>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</si>
  <si>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</si>
  <si>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</si>
  <si>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</si>
  <si>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</si>
  <si>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</si>
  <si>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</si>
  <si>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</si>
  <si>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</si>
  <si>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</si>
  <si>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</si>
  <si>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</si>
  <si>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</si>
  <si>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</si>
  <si>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</si>
  <si>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</si>
  <si>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</si>
  <si>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</si>
  <si>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</si>
  <si>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</si>
  <si>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</si>
  <si>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</si>
  <si>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</si>
  <si>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</si>
  <si>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</si>
  <si>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</si>
  <si>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</si>
  <si>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</si>
  <si>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</si>
  <si>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</si>
  <si>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</si>
  <si>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</si>
  <si>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</si>
  <si>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</si>
  <si>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</si>
  <si>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</si>
  <si>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</si>
  <si>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</si>
  <si>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</si>
  <si>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</si>
  <si>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</si>
  <si>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</si>
  <si>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</si>
  <si>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</si>
  <si>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</si>
  <si>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</si>
  <si>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</si>
  <si>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</si>
  <si>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</si>
  <si>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</si>
  <si>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</si>
  <si>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</si>
  <si>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</si>
  <si>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</si>
  <si>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</si>
  <si>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</si>
  <si>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</si>
  <si>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</si>
  <si>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</si>
  <si>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</si>
  <si>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</si>
  <si>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</si>
  <si>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</si>
  <si>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</si>
  <si>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</si>
  <si>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</si>
  <si>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</si>
  <si>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</si>
  <si>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</si>
  <si>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</si>
  <si>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</si>
  <si>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</si>
  <si>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</si>
  <si>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</si>
  <si>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</si>
  <si>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</si>
  <si>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</si>
  <si>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</si>
  <si>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</si>
  <si>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</si>
  <si>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</si>
  <si>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</si>
  <si>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</si>
  <si>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</si>
  <si>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</si>
  <si>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</si>
  <si>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</si>
  <si>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</si>
  <si>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</si>
  <si>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</si>
  <si>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</si>
  <si>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</si>
  <si>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</si>
  <si>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</si>
  <si>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</si>
  <si>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</si>
  <si>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</si>
  <si>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</si>
  <si>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</si>
  <si>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</si>
  <si>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</si>
  <si>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</si>
  <si>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</si>
  <si>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</si>
  <si>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</si>
  <si>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</si>
  <si>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</si>
  <si>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</si>
  <si>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</si>
  <si>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</si>
  <si>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</si>
  <si>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</si>
  <si>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</si>
  <si>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</si>
  <si>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</si>
  <si>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</si>
  <si>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</si>
  <si>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</si>
  <si>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</si>
  <si>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</si>
  <si>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</si>
  <si>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</si>
  <si>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</si>
  <si>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</si>
  <si>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</si>
  <si>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</si>
  <si>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</si>
  <si>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</si>
  <si>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</si>
  <si>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</si>
  <si>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</si>
  <si>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</si>
  <si>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</si>
  <si>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</si>
  <si>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</si>
  <si>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</si>
  <si>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</si>
  <si>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</si>
  <si>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</si>
  <si>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</si>
  <si>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</si>
  <si>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</si>
  <si>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</si>
  <si>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</si>
  <si>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</si>
  <si>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</si>
  <si>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</si>
  <si>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</si>
  <si>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</si>
  <si>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</si>
  <si>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</si>
  <si>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</si>
  <si>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</si>
  <si>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</si>
  <si>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</si>
  <si>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</si>
  <si>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</si>
  <si>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</si>
  <si>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</si>
  <si>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</si>
  <si>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</si>
  <si>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</si>
  <si>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</si>
  <si>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</si>
  <si>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</si>
  <si>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</si>
  <si>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</si>
  <si>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</si>
  <si>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</si>
  <si>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</si>
  <si>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</si>
  <si>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</si>
  <si>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</si>
  <si>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</si>
  <si>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</si>
  <si>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</si>
  <si>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</si>
  <si>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</si>
  <si>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</si>
  <si>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</si>
  <si>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</si>
  <si>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</si>
  <si>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</si>
  <si>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</si>
  <si>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</si>
  <si>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</si>
  <si>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</si>
  <si>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</si>
  <si>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</si>
  <si>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</si>
  <si>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</si>
  <si>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</si>
  <si>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</si>
  <si>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</si>
  <si>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</si>
  <si>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</si>
  <si>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</si>
  <si>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</si>
  <si>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</si>
  <si>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</si>
  <si>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</si>
  <si>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</si>
  <si>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</si>
  <si>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</si>
  <si>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</si>
  <si>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</si>
  <si>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</si>
  <si>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</si>
  <si>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</si>
  <si>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</si>
  <si>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</si>
  <si>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</si>
  <si>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</si>
  <si>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</si>
  <si>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</si>
  <si>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</si>
  <si>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</si>
  <si>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</si>
  <si>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</si>
  <si>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</si>
  <si>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</si>
  <si>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</si>
  <si>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</si>
  <si>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</si>
  <si>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</si>
  <si>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</si>
  <si>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</si>
  <si>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</si>
  <si>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</si>
  <si>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</si>
  <si>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</si>
  <si>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</si>
  <si>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</si>
  <si>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</si>
  <si>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</si>
  <si>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</si>
  <si>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</si>
  <si>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</si>
  <si>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</si>
  <si>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</si>
  <si>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</si>
  <si>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</si>
  <si>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</si>
  <si>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</si>
  <si>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</si>
  <si>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</si>
  <si>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</si>
  <si>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</si>
  <si>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</si>
  <si>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</si>
  <si>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</si>
  <si>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</si>
  <si>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</si>
  <si>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</si>
  <si>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</si>
  <si>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</si>
  <si>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</si>
  <si>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</si>
  <si>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</si>
  <si>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</si>
  <si>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</si>
  <si>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</si>
  <si>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</si>
  <si>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</si>
  <si>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</si>
  <si>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</si>
  <si>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</si>
  <si>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</si>
  <si>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</si>
  <si>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</si>
  <si>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</si>
  <si>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</si>
  <si>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</si>
  <si>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</si>
  <si>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</si>
  <si>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</si>
  <si>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</si>
  <si>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</si>
  <si>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</si>
  <si>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</si>
  <si>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</si>
  <si>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</si>
  <si>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</si>
  <si>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</si>
  <si>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</si>
  <si>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</si>
  <si>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</si>
  <si>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</si>
  <si>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</si>
  <si>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</si>
  <si>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</si>
  <si>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</si>
  <si>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</si>
  <si>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</si>
  <si>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</si>
  <si>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</si>
  <si>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</si>
  <si>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</si>
  <si>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</si>
  <si>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</si>
  <si>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</si>
  <si>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</si>
  <si>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</si>
  <si>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</si>
  <si>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</si>
  <si>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</si>
  <si>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</si>
  <si>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</si>
  <si>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</si>
  <si>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</si>
  <si>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</si>
  <si>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</si>
  <si>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</si>
  <si>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</si>
  <si>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</si>
  <si>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</si>
  <si>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</si>
  <si>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</si>
  <si>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</si>
  <si>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</si>
  <si>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</si>
  <si>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</si>
  <si>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</si>
  <si>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</si>
  <si>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</si>
  <si>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</si>
  <si>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</si>
  <si>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</si>
  <si>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</si>
  <si>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</si>
  <si>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</si>
  <si>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</si>
  <si>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</si>
  <si>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</si>
  <si>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</si>
  <si>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</si>
  <si>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</si>
  <si>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</si>
  <si>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</si>
  <si>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</si>
  <si>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</si>
  <si>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</si>
  <si>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</si>
  <si>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</si>
  <si>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</si>
  <si>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</si>
  <si>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</si>
  <si>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</si>
  <si>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</si>
  <si>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</si>
  <si>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</si>
  <si>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</si>
  <si>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</si>
  <si>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</si>
  <si>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</si>
  <si>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</si>
  <si>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</si>
  <si>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</si>
  <si>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</si>
  <si>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</si>
  <si>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</si>
  <si>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</si>
  <si>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</si>
  <si>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</si>
  <si>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</si>
  <si>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</si>
  <si>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</si>
  <si>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</si>
  <si>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</si>
  <si>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</si>
  <si>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</si>
  <si>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</si>
  <si>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</si>
  <si>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</si>
  <si>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</si>
  <si>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</si>
  <si>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</si>
  <si>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</si>
  <si>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</si>
  <si>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</si>
  <si>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</si>
  <si>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</si>
  <si>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</si>
  <si>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</si>
  <si>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</si>
  <si>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</si>
  <si>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</si>
  <si>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</si>
  <si>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</si>
  <si>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</si>
  <si>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</si>
  <si>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</si>
  <si>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</si>
  <si>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</si>
  <si>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</si>
  <si>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</si>
  <si>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</si>
  <si>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</si>
  <si>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</si>
  <si>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</si>
  <si>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</si>
  <si>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</si>
  <si>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</si>
  <si>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</si>
  <si>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</si>
  <si>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</si>
  <si>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</si>
  <si>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</si>
  <si>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</si>
  <si>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</si>
  <si>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</si>
  <si>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</si>
  <si>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</si>
  <si>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</si>
  <si>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</si>
  <si>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</si>
  <si>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</si>
  <si>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</si>
  <si>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</si>
  <si>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</si>
  <si>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</si>
  <si>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</si>
  <si>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</si>
  <si>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</si>
  <si>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</si>
  <si>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</si>
  <si>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</si>
  <si>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</si>
  <si>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</si>
  <si>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</si>
  <si>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</si>
  <si>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</si>
  <si>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</si>
  <si>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</si>
  <si>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</si>
  <si>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</si>
  <si>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</si>
  <si>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</si>
  <si>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</si>
  <si>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</si>
  <si>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</si>
  <si>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</si>
  <si>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</si>
  <si>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</si>
  <si>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</si>
  <si>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</si>
  <si>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</si>
  <si>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</si>
  <si>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</si>
  <si>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</si>
  <si>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</si>
  <si>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</si>
  <si>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</si>
  <si>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</si>
  <si>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</si>
  <si>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</si>
  <si>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</si>
  <si>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</si>
  <si>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</si>
  <si>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</si>
  <si>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</si>
  <si>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</si>
  <si>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</si>
  <si>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</si>
  <si>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</si>
  <si>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</si>
  <si>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</si>
  <si>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</si>
  <si>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</si>
  <si>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</si>
  <si>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</si>
  <si>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</si>
  <si>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</si>
  <si>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</si>
  <si>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</si>
  <si>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</si>
  <si>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</si>
  <si>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</si>
  <si>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</si>
  <si>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</si>
  <si>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</si>
  <si>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</si>
  <si>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</si>
  <si>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</si>
  <si>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</si>
  <si>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</si>
  <si>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</si>
  <si>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</si>
  <si>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</si>
  <si>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</si>
  <si>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</si>
  <si>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</si>
  <si>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</si>
  <si>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</si>
  <si>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</si>
  <si>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</si>
  <si>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</si>
  <si>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</si>
  <si>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</si>
  <si>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</si>
  <si>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</si>
  <si>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</si>
  <si>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</si>
  <si>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</si>
  <si>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</si>
  <si>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</si>
  <si>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</si>
  <si>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</si>
  <si>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</si>
  <si>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</si>
  <si>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</si>
  <si>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</si>
  <si>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</si>
  <si>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</si>
  <si>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</si>
  <si>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</si>
  <si>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</si>
  <si>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</si>
  <si>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</si>
  <si>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</si>
  <si>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</si>
  <si>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</si>
  <si>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</si>
  <si>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</si>
  <si>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</si>
  <si>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</si>
  <si>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</si>
  <si>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</si>
  <si>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</si>
  <si>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</si>
  <si>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</si>
  <si>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</si>
  <si>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</si>
  <si>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</si>
  <si>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</si>
  <si>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</si>
  <si>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</si>
  <si>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</si>
  <si>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</si>
  <si>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</si>
  <si>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</si>
  <si>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</si>
  <si>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</si>
  <si>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</si>
  <si>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</si>
  <si>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</si>
  <si>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</si>
  <si>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</si>
  <si>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</si>
  <si>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</si>
  <si>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</si>
  <si>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</si>
  <si>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</si>
  <si>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</si>
  <si>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</si>
  <si>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</si>
  <si>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</si>
  <si>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</si>
  <si>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</si>
  <si>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</si>
  <si>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</si>
  <si>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</si>
  <si>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</si>
  <si>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</si>
  <si>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</si>
  <si>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</si>
  <si>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</si>
  <si>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</si>
  <si>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</si>
  <si>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</si>
  <si>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</si>
  <si>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</si>
  <si>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</si>
  <si>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</si>
  <si>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</si>
  <si>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</si>
  <si>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</si>
  <si>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</si>
  <si>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</si>
  <si>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</si>
  <si>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</si>
  <si>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</si>
  <si>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</si>
  <si>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</si>
  <si>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</si>
  <si>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</si>
  <si>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</si>
  <si>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</si>
  <si>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</si>
  <si>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</si>
  <si>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</si>
  <si>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</si>
  <si>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</si>
  <si>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</si>
  <si>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</si>
  <si>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</si>
  <si>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</si>
  <si>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</si>
  <si>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</si>
  <si>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</si>
  <si>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</si>
  <si>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</si>
  <si>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</si>
  <si>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</si>
  <si>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</si>
  <si>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</si>
  <si>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</si>
  <si>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</si>
  <si>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</si>
  <si>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</si>
  <si>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</si>
  <si>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</si>
  <si>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</si>
  <si>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</si>
  <si>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</si>
  <si>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</si>
  <si>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</si>
  <si>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</si>
  <si>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</si>
  <si>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</si>
  <si>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</si>
  <si>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</si>
  <si>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</si>
  <si>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</si>
  <si>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</si>
  <si>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</si>
  <si>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</si>
  <si>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</si>
  <si>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</si>
  <si>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</si>
  <si>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</si>
  <si>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</si>
  <si>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</si>
  <si>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</si>
  <si>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</si>
  <si>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</si>
  <si>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</si>
  <si>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</si>
  <si>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</si>
  <si>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</si>
  <si>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</si>
  <si>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</si>
  <si>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</si>
  <si>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</si>
  <si>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</si>
  <si>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</si>
  <si>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</si>
  <si>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</si>
  <si>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</si>
  <si>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</si>
  <si>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</si>
  <si>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</si>
  <si>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</si>
  <si>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</si>
  <si>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</si>
  <si>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</si>
  <si>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</si>
  <si>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</si>
  <si>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</si>
  <si>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</si>
  <si>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</si>
  <si>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</si>
  <si>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</si>
  <si>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</si>
  <si>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</si>
  <si>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</si>
  <si>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</si>
  <si>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</si>
  <si>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</si>
  <si>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</si>
  <si>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</si>
  <si>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</si>
  <si>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</si>
  <si>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</si>
  <si>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</si>
  <si>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</si>
  <si>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</si>
  <si>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</si>
  <si>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</si>
  <si>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</si>
  <si>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</si>
  <si>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</si>
  <si>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</si>
  <si>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</si>
  <si>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</si>
  <si>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</si>
  <si>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</si>
  <si>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</si>
  <si>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</si>
  <si>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</si>
  <si>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</si>
  <si>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</si>
  <si>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</si>
  <si>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</si>
  <si>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</si>
  <si>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</si>
  <si>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</si>
  <si>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</si>
  <si>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</si>
  <si>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</si>
  <si>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</si>
  <si>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</si>
  <si>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</si>
  <si>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</si>
  <si>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</si>
  <si>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</si>
  <si>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</si>
  <si>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</si>
  <si>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</si>
  <si>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</si>
  <si>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</si>
  <si>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</si>
  <si>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</si>
  <si>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</si>
  <si>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</si>
  <si>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</si>
  <si>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</si>
  <si>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</si>
  <si>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</si>
  <si>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</si>
  <si>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</si>
  <si>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</si>
  <si>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</si>
  <si>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</si>
  <si>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</si>
  <si>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</si>
  <si>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</si>
  <si>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</si>
  <si>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</si>
  <si>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</si>
  <si>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</si>
  <si>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</si>
  <si>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</si>
  <si>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</si>
  <si>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</si>
  <si>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</si>
  <si>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</si>
  <si>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</si>
  <si>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</si>
  <si>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</si>
  <si>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</si>
  <si>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</si>
  <si>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</si>
  <si>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</si>
  <si>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</si>
  <si>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</si>
  <si>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</si>
  <si>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</si>
  <si>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</si>
  <si>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</si>
  <si>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</si>
  <si>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</si>
  <si>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</si>
  <si>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</si>
  <si>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</si>
  <si>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</si>
  <si>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</si>
  <si>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</si>
  <si>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</si>
  <si>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</si>
  <si>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</si>
  <si>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</si>
  <si>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</si>
  <si>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</si>
  <si>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</si>
  <si>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</si>
  <si>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</si>
  <si>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</si>
  <si>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</si>
  <si>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</si>
  <si>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</si>
  <si>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</si>
  <si>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</si>
  <si>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</si>
  <si>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</si>
  <si>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</si>
  <si>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</si>
  <si>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</si>
  <si>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</si>
  <si>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</si>
  <si>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</si>
  <si>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</si>
  <si>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</si>
  <si>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</si>
  <si>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</si>
  <si>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</si>
  <si>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</si>
  <si>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</si>
  <si>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</si>
  <si>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</si>
  <si>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</si>
  <si>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</si>
  <si>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</si>
  <si>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</si>
  <si>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</si>
  <si>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</si>
  <si>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</si>
  <si>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</si>
  <si>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</si>
  <si>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</si>
  <si>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</si>
  <si>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</si>
  <si>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</si>
  <si>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</si>
  <si>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</si>
  <si>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</si>
  <si>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</si>
  <si>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</si>
  <si>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</si>
  <si>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</si>
  <si>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</si>
  <si>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</si>
  <si>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</si>
  <si>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</si>
  <si>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</si>
  <si>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</si>
  <si>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</si>
  <si>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</si>
  <si>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</si>
  <si>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</si>
  <si>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</si>
  <si>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</si>
  <si>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</si>
  <si>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</si>
  <si>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</si>
  <si>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</si>
  <si>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</si>
  <si>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</si>
  <si>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</si>
  <si>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</si>
  <si>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</si>
  <si>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</si>
  <si>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</si>
  <si>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</si>
  <si>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</si>
  <si>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</si>
  <si>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</si>
  <si>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</si>
  <si>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</si>
  <si>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</si>
  <si>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</si>
  <si>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</si>
  <si>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</si>
  <si>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</si>
  <si>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</si>
  <si>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</si>
  <si>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</si>
  <si>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</si>
  <si>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</si>
  <si>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</si>
  <si>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</si>
  <si>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</si>
  <si>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</si>
  <si>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</si>
  <si>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</si>
  <si>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</si>
  <si>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</si>
  <si>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</si>
  <si>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</si>
  <si>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</si>
  <si>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</si>
  <si>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</si>
  <si>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</si>
  <si>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</si>
  <si>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</si>
  <si>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</si>
  <si>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</si>
  <si>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</si>
  <si>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</si>
  <si>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</si>
  <si>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</si>
  <si>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</si>
  <si>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</si>
  <si>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</si>
  <si>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</si>
  <si>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</si>
  <si>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</si>
  <si>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</si>
  <si>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</si>
  <si>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</si>
  <si>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</si>
  <si>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</si>
  <si>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</si>
  <si>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</si>
  <si>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</si>
  <si>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</si>
  <si>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</si>
  <si>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</si>
  <si>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</si>
  <si>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</si>
  <si>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</si>
  <si>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</si>
  <si>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</si>
  <si>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</si>
  <si>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</si>
  <si>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</si>
  <si>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</si>
  <si>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</si>
  <si>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</si>
  <si>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</si>
  <si>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</si>
  <si>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</si>
  <si>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</si>
  <si>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</si>
  <si>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</si>
  <si>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</si>
  <si>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</si>
  <si>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</si>
  <si>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</si>
  <si>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</si>
  <si>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</si>
  <si>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</si>
  <si>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</si>
  <si>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</si>
  <si>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</si>
  <si>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</si>
  <si>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</si>
  <si>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</si>
  <si>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</si>
  <si>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</si>
  <si>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</si>
  <si>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</si>
  <si>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</si>
  <si>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</si>
  <si>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</si>
  <si>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</si>
  <si>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</si>
  <si>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</si>
  <si>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</si>
  <si>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</si>
  <si>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</si>
  <si>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</si>
  <si>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</si>
  <si>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</si>
  <si>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</si>
  <si>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</si>
  <si>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</si>
  <si>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</si>
  <si>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</si>
  <si>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</si>
  <si>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</si>
  <si>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</si>
  <si>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</si>
  <si>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</si>
  <si>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</si>
  <si>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</si>
  <si>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</si>
  <si>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</si>
  <si>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</si>
  <si>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</si>
  <si>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</si>
  <si>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</si>
  <si>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</si>
  <si>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</si>
  <si>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</si>
  <si>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</si>
  <si>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</si>
  <si>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</si>
  <si>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</si>
  <si>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</si>
  <si>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</si>
  <si>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</si>
  <si>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</si>
  <si>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</si>
  <si>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</si>
  <si>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</si>
  <si>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</si>
  <si>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</si>
  <si>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</si>
  <si>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</si>
  <si>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</si>
  <si>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</si>
  <si>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</si>
  <si>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</si>
  <si>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</si>
  <si>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</si>
  <si>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</si>
  <si>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</si>
  <si>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</si>
  <si>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</si>
  <si>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</si>
  <si>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</si>
  <si>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</si>
  <si>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</si>
  <si>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</si>
  <si>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</si>
  <si>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</si>
  <si>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</si>
  <si>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</si>
  <si>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</si>
  <si>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</si>
  <si>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</si>
  <si>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</si>
  <si>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</si>
  <si>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</si>
  <si>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</si>
  <si>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</si>
  <si>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</si>
  <si>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</si>
  <si>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</si>
  <si>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</si>
  <si>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</si>
  <si>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</si>
  <si>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</si>
  <si>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</si>
  <si>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</si>
  <si>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</si>
  <si>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</si>
  <si>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</si>
  <si>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</si>
  <si>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</si>
  <si>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</si>
  <si>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</si>
  <si>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</si>
  <si>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</si>
  <si>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</si>
  <si>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</si>
  <si>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</si>
  <si>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</si>
  <si>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</si>
  <si>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</si>
  <si>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</si>
  <si>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</si>
  <si>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</si>
  <si>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</si>
  <si>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</si>
  <si>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</si>
  <si>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</si>
  <si>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</si>
  <si>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</si>
  <si>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</si>
  <si>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</si>
  <si>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</si>
  <si>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</si>
  <si>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</si>
  <si>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</si>
  <si>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</si>
  <si>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</si>
  <si>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</si>
  <si>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</si>
  <si>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</si>
  <si>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</si>
  <si>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</si>
  <si>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</si>
  <si>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</si>
  <si>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</si>
  <si>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</si>
  <si>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</si>
  <si>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</si>
  <si>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</si>
  <si>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</si>
  <si>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</si>
  <si>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</si>
  <si>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</si>
  <si>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</si>
  <si>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</si>
  <si>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</si>
  <si>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</si>
  <si>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</si>
  <si>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</si>
  <si>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</si>
  <si>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</si>
  <si>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</si>
  <si>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</si>
  <si>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</si>
  <si>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</si>
  <si>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</si>
  <si>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</si>
  <si>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</si>
  <si>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</si>
  <si>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</si>
  <si>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</si>
  <si>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</si>
  <si>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</si>
  <si>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</si>
  <si>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</si>
  <si>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</si>
  <si>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</si>
  <si>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</si>
  <si>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</si>
  <si>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</si>
  <si>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</si>
  <si>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</si>
  <si>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</si>
  <si>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</si>
  <si>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</si>
  <si>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</si>
  <si>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</si>
  <si>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</si>
  <si>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</si>
  <si>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</si>
  <si>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</si>
  <si>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</si>
  <si>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</si>
  <si>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</si>
  <si>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</si>
  <si>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</si>
  <si>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</si>
  <si>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</si>
  <si>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</si>
  <si>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</si>
  <si>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</si>
  <si>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</si>
  <si>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</si>
  <si>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</si>
  <si>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</si>
  <si>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</si>
  <si>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</si>
  <si>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</si>
  <si>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</si>
  <si>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</si>
  <si>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</si>
  <si>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</si>
  <si>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</si>
  <si>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</si>
  <si>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</si>
  <si>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</si>
  <si>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</si>
  <si>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</si>
  <si>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</si>
  <si>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</si>
  <si>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</si>
  <si>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</si>
  <si>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</si>
  <si>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</si>
  <si>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</si>
  <si>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</si>
  <si>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</si>
  <si>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</si>
  <si>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</si>
  <si>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</si>
  <si>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</si>
  <si>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</si>
  <si>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</si>
  <si>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</si>
  <si>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</si>
  <si>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</si>
  <si>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</si>
  <si>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</si>
  <si>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</si>
  <si>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</si>
  <si>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</si>
  <si>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</si>
  <si>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</si>
  <si>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</si>
  <si>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</si>
  <si>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</si>
  <si>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</si>
  <si>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</si>
  <si>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</si>
  <si>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</si>
  <si>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</si>
  <si>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</si>
  <si>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</si>
  <si>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</si>
  <si>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</si>
  <si>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</si>
  <si>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</si>
  <si>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</si>
  <si>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</si>
  <si>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</si>
  <si>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</si>
  <si>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</si>
  <si>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</si>
  <si>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</si>
  <si>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</si>
  <si>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</si>
  <si>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</si>
  <si>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</si>
  <si>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</si>
  <si>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</si>
  <si>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</si>
  <si>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</si>
  <si>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</si>
  <si>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</si>
  <si>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</si>
  <si>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</si>
  <si>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</si>
  <si>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</si>
  <si>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</si>
  <si>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</si>
  <si>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</si>
  <si>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</si>
  <si>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</si>
  <si>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</si>
  <si>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</si>
  <si>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</si>
  <si>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</si>
  <si>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</si>
  <si>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</si>
  <si>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</si>
  <si>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</si>
  <si>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</si>
  <si>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</si>
  <si>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</si>
  <si>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</si>
  <si>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</si>
  <si>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</si>
  <si>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</si>
  <si>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</si>
  <si>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</si>
  <si>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</si>
  <si>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</si>
  <si>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</si>
  <si>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</si>
  <si>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</si>
  <si>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</si>
  <si>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</si>
  <si>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</si>
  <si>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</si>
  <si>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</si>
  <si>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</si>
  <si>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</si>
  <si>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</si>
  <si>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</si>
  <si>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</si>
  <si>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</si>
  <si>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</si>
  <si>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</si>
  <si>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</si>
  <si>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</si>
  <si>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</si>
  <si>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</si>
  <si>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</si>
  <si>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</si>
  <si>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</si>
  <si>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</si>
  <si>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</si>
  <si>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</si>
  <si>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</si>
  <si>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</si>
  <si>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</si>
  <si>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</si>
  <si>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</si>
  <si>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</si>
  <si>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</si>
  <si>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</si>
  <si>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</si>
  <si>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</si>
  <si>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</si>
  <si>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</si>
  <si>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</si>
  <si>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</si>
  <si>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</si>
  <si>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</si>
  <si>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</si>
  <si>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</si>
  <si>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</si>
  <si>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</si>
  <si>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</si>
  <si>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</si>
  <si>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</si>
  <si>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</si>
  <si>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</si>
  <si>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</si>
  <si>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</si>
  <si>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</si>
  <si>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</si>
  <si>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</si>
  <si>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</si>
  <si>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</si>
  <si>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</si>
  <si>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</si>
  <si>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</si>
  <si>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</si>
  <si>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</si>
  <si>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</si>
  <si>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</si>
  <si>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</si>
  <si>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</si>
  <si>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</si>
  <si>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</si>
  <si>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</si>
  <si>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</si>
  <si>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</si>
  <si>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</si>
  <si>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</si>
  <si>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</si>
  <si>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</si>
  <si>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</si>
  <si>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</si>
  <si>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</si>
  <si>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</si>
  <si>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</si>
  <si>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</si>
  <si>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</si>
  <si>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</si>
  <si>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</si>
  <si>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</si>
  <si>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</si>
  <si>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</si>
  <si>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</si>
  <si>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</si>
  <si>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</si>
  <si>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</si>
  <si>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</si>
  <si>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</si>
  <si>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</si>
  <si>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</si>
  <si>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</si>
  <si>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</si>
  <si>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</si>
  <si>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</si>
  <si>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</si>
  <si>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</si>
  <si>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</si>
  <si>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</si>
  <si>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</si>
  <si>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</si>
  <si>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</si>
  <si>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</si>
  <si>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</si>
  <si>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</si>
  <si>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</si>
  <si>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</si>
  <si>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</si>
  <si>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</si>
  <si>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</si>
  <si>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</si>
  <si>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</si>
  <si>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</si>
  <si>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</si>
  <si>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</si>
  <si>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</si>
  <si>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</si>
  <si>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</si>
  <si>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</si>
  <si>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</si>
  <si>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</si>
  <si>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</si>
  <si>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</si>
  <si>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</si>
  <si>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</si>
  <si>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</si>
  <si>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</si>
  <si>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</si>
  <si>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</si>
  <si>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</si>
  <si>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</si>
  <si>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</si>
  <si>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</si>
  <si>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</si>
  <si>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</si>
  <si>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</si>
  <si>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</si>
  <si>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</si>
  <si>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</si>
  <si>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</si>
  <si>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</si>
  <si>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</si>
  <si>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</si>
  <si>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</si>
  <si>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</si>
  <si>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</si>
  <si>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</si>
  <si>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</si>
  <si>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</si>
  <si>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</si>
  <si>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</si>
  <si>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</si>
  <si>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</si>
  <si>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</si>
  <si>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</si>
  <si>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</si>
  <si>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</si>
  <si>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</si>
  <si>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</si>
  <si>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</si>
  <si>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</si>
  <si>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</si>
  <si>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</si>
  <si>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</si>
  <si>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</si>
  <si>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</si>
  <si>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</si>
  <si>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</si>
  <si>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</si>
  <si>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</si>
  <si>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</si>
  <si>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</si>
  <si>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</si>
  <si>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</si>
  <si>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</si>
  <si>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</si>
  <si>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</si>
  <si>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</si>
  <si>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</si>
  <si>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</si>
  <si>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</si>
  <si>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</si>
  <si>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</si>
  <si>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</si>
  <si>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</si>
  <si>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</si>
  <si>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</si>
  <si>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</si>
  <si>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</si>
  <si>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</si>
  <si>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</si>
  <si>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</si>
  <si>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</si>
  <si>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</si>
  <si>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</si>
  <si>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</si>
  <si>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</si>
  <si>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</si>
  <si>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</si>
  <si>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</si>
  <si>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</si>
  <si>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</si>
  <si>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</si>
  <si>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</si>
  <si>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</si>
  <si>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</si>
  <si>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</si>
  <si>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</si>
  <si>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</si>
  <si>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</si>
  <si>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</si>
  <si>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</si>
  <si>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</si>
  <si>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</si>
  <si>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</si>
  <si>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</si>
  <si>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</si>
  <si>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</si>
  <si>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</si>
  <si>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</si>
  <si>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</si>
  <si>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</si>
  <si>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</si>
  <si>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</si>
  <si>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</si>
  <si>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</si>
  <si>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</si>
  <si>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</si>
  <si>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</si>
  <si>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</si>
  <si>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</si>
  <si>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</si>
  <si>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</si>
  <si>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</si>
  <si>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</si>
  <si>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</si>
  <si>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</si>
  <si>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</si>
  <si>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</si>
  <si>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</si>
  <si>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</si>
  <si>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</si>
  <si>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</si>
  <si>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</si>
  <si>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</si>
  <si>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</si>
  <si>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</si>
  <si>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</si>
  <si>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</si>
  <si>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</si>
  <si>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</si>
  <si>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</si>
  <si>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</si>
  <si>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</si>
  <si>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</si>
  <si>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</si>
  <si>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</si>
  <si>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</si>
  <si>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</si>
  <si>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</si>
  <si>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</si>
  <si>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</si>
  <si>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</si>
  <si>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</si>
  <si>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</si>
  <si>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</si>
  <si>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</si>
  <si>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</si>
  <si>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</si>
  <si>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</si>
  <si>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</si>
  <si>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</si>
  <si>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</si>
  <si>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</si>
  <si>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</si>
  <si>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</si>
  <si>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</si>
  <si>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</si>
  <si>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</si>
  <si>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</si>
  <si>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</si>
  <si>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</si>
  <si>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</si>
  <si>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</si>
  <si>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</si>
  <si>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</si>
  <si>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</si>
  <si>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</si>
  <si>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</si>
  <si>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</si>
  <si>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</si>
  <si>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</si>
  <si>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</si>
  <si>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</si>
  <si>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</si>
  <si>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</si>
  <si>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</si>
  <si>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</si>
  <si>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</si>
  <si>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</si>
  <si>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</si>
  <si>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</si>
  <si>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</si>
  <si>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</si>
  <si>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</si>
  <si>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</si>
  <si>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</si>
  <si>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</si>
  <si>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</si>
  <si>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</si>
  <si>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</si>
  <si>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</si>
  <si>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</si>
  <si>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</si>
  <si>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</si>
  <si>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</si>
  <si>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</si>
  <si>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</si>
  <si>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</si>
  <si>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</si>
  <si>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</si>
  <si>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</si>
  <si>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</si>
  <si>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</si>
  <si>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</si>
  <si>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</si>
  <si>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</si>
  <si>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</si>
  <si>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</si>
  <si>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</si>
  <si>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</si>
  <si>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</si>
  <si>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</si>
  <si>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</si>
  <si>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</si>
  <si>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</si>
  <si>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</si>
  <si>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</si>
  <si>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</si>
  <si>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</si>
  <si>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</si>
  <si>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</si>
  <si>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</si>
  <si>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</si>
  <si>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</si>
  <si>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</si>
  <si>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</si>
  <si>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</si>
  <si>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</si>
  <si>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</si>
  <si>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</si>
  <si>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</si>
  <si>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</si>
  <si>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</si>
  <si>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</si>
  <si>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</si>
  <si>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</si>
  <si>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</si>
  <si>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</si>
  <si>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</si>
  <si>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</si>
  <si>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</si>
  <si>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</si>
  <si>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</si>
  <si>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</si>
  <si>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</si>
  <si>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</si>
  <si>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</si>
  <si>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</si>
  <si>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</si>
  <si>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</si>
  <si>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</si>
  <si>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</si>
  <si>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</si>
  <si>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</si>
  <si>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</si>
  <si>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</si>
  <si>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</si>
  <si>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</si>
  <si>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</si>
  <si>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</si>
  <si>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</si>
  <si>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</si>
  <si>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</si>
  <si>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</si>
  <si>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</si>
  <si>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</si>
  <si>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</si>
  <si>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</si>
  <si>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</si>
  <si>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</si>
  <si>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</si>
  <si>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</si>
  <si>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</si>
  <si>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</si>
  <si>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</si>
  <si>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</si>
  <si>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</si>
  <si>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</si>
  <si>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</si>
  <si>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</si>
  <si>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</si>
  <si>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</si>
  <si>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</si>
  <si>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</si>
  <si>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</si>
  <si>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</si>
  <si>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</si>
  <si>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</si>
  <si>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</si>
  <si>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</si>
  <si>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</si>
  <si>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</si>
  <si>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</si>
  <si>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</si>
  <si>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</si>
  <si>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</si>
  <si>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</si>
  <si>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</si>
  <si>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</si>
  <si>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</si>
  <si>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</si>
  <si>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</si>
  <si>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</si>
  <si>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</si>
  <si>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</si>
  <si>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</si>
  <si>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</si>
  <si>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</si>
  <si>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</si>
  <si>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</si>
  <si>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</si>
  <si>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</si>
  <si>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</si>
  <si>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</si>
  <si>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</si>
  <si>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</si>
  <si>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</si>
  <si>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</si>
  <si>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</si>
  <si>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</si>
  <si>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</si>
  <si>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</si>
  <si>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</si>
  <si>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</si>
  <si>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</si>
  <si>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</si>
  <si>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</si>
  <si>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</si>
  <si>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</si>
  <si>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</si>
  <si>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</si>
  <si>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</si>
  <si>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</si>
  <si>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</si>
  <si>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</si>
  <si>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</si>
  <si>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</si>
  <si>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</si>
  <si>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</si>
  <si>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</si>
  <si>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</si>
  <si>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</si>
  <si>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</si>
  <si>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</si>
  <si>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</si>
  <si>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</si>
  <si>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</si>
  <si>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</si>
  <si>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</si>
  <si>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</si>
  <si>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</si>
  <si>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</si>
  <si>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</si>
  <si>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</si>
  <si>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</si>
  <si>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</si>
  <si>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</si>
  <si>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</si>
  <si>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</si>
  <si>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</si>
  <si>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</si>
  <si>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</si>
  <si>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</si>
  <si>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</si>
  <si>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</si>
  <si>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</si>
  <si>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</si>
  <si>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</si>
  <si>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</si>
  <si>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</si>
  <si>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</si>
  <si>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</si>
  <si>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</si>
  <si>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</si>
  <si>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</si>
  <si>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</si>
  <si>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</si>
  <si>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</si>
  <si>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</si>
  <si>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</si>
  <si>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</si>
  <si>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</si>
  <si>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</si>
  <si>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</si>
  <si>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</si>
  <si>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</si>
  <si>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</si>
  <si>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</si>
  <si>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</si>
  <si>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</si>
  <si>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</si>
  <si>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</si>
  <si>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</si>
  <si>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</si>
  <si>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</si>
  <si>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</si>
  <si>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</si>
  <si>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</si>
  <si>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</si>
  <si>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</si>
  <si>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</si>
  <si>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</si>
  <si>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</si>
  <si>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</si>
  <si>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</si>
  <si>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</si>
  <si>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</si>
  <si>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</si>
  <si>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</si>
  <si>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</si>
  <si>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</si>
  <si>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</si>
  <si>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</si>
  <si>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</si>
  <si>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</si>
  <si>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</si>
  <si>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</si>
  <si>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</si>
  <si>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</si>
  <si>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</si>
  <si>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</si>
  <si>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</si>
  <si>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</si>
  <si>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</si>
  <si>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</si>
  <si>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</si>
  <si>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</si>
  <si>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</si>
  <si>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</si>
  <si>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</si>
  <si>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</si>
  <si>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</si>
  <si>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</si>
  <si>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</si>
  <si>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</si>
  <si>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</si>
  <si>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</si>
  <si>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</si>
  <si>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</si>
  <si>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</si>
  <si>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</si>
  <si>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</si>
  <si>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</si>
  <si>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</si>
  <si>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</si>
  <si>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</si>
  <si>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</si>
  <si>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</si>
  <si>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</si>
  <si>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</si>
  <si>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</si>
  <si>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</si>
  <si>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</si>
  <si>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</si>
  <si>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</si>
  <si>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</si>
  <si>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</si>
  <si>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</si>
  <si>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</si>
  <si>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</si>
  <si>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</si>
  <si>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</si>
  <si>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</si>
  <si>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</si>
  <si>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</si>
  <si>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</si>
  <si>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</si>
  <si>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</si>
  <si>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</si>
  <si>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</si>
  <si>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</si>
  <si>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</si>
  <si>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</si>
  <si>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</si>
  <si>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</si>
  <si>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</si>
  <si>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</si>
  <si>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</si>
  <si>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</si>
  <si>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</si>
  <si>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</si>
  <si>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</si>
  <si>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</si>
  <si>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</si>
  <si>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</si>
  <si>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</si>
  <si>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</si>
  <si>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</si>
  <si>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</si>
  <si>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</si>
  <si>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</si>
  <si>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</si>
  <si>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</si>
  <si>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</si>
  <si>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</si>
  <si>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</si>
  <si>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</si>
  <si>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</si>
  <si>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</si>
  <si>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</si>
  <si>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</si>
  <si>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</si>
  <si>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</si>
  <si>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</si>
  <si>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</si>
  <si>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</si>
  <si>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</si>
  <si>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</si>
  <si>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</si>
  <si>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</si>
  <si>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</si>
  <si>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</si>
  <si>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</si>
  <si>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</si>
  <si>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</si>
  <si>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</si>
  <si>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</si>
  <si>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</si>
  <si>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</si>
  <si>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</si>
  <si>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</si>
  <si>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</si>
  <si>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</si>
  <si>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</si>
  <si>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</si>
  <si>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</si>
  <si>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</si>
  <si>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</si>
  <si>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</si>
  <si>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</si>
  <si>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</si>
  <si>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</si>
  <si>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</si>
  <si>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</si>
  <si>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</si>
  <si>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</si>
  <si>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</si>
  <si>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</si>
  <si>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</si>
  <si>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</si>
  <si>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</si>
  <si>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</si>
  <si>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</si>
  <si>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</si>
  <si>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</si>
  <si>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</si>
  <si>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</si>
  <si>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</si>
  <si>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</si>
  <si>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</si>
  <si>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</si>
  <si>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</si>
  <si>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</si>
  <si>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</si>
  <si>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</si>
  <si>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</si>
  <si>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</si>
  <si>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</si>
  <si>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</si>
  <si>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</si>
  <si>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</si>
  <si>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</si>
  <si>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</si>
  <si>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</si>
  <si>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</si>
  <si>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</si>
  <si>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</si>
  <si>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</si>
  <si>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</si>
  <si>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</si>
  <si>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</si>
  <si>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</si>
  <si>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</si>
  <si>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</si>
  <si>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</si>
  <si>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</si>
  <si>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</si>
  <si>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</si>
  <si>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</si>
  <si>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</si>
  <si>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</si>
  <si>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</si>
  <si>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</si>
  <si>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</si>
  <si>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</si>
  <si>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</si>
  <si>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</si>
  <si>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</si>
  <si>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</si>
  <si>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</si>
  <si>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</si>
  <si>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</si>
  <si>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</si>
  <si>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</si>
  <si>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</si>
  <si>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</si>
  <si>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</si>
  <si>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</si>
  <si>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</si>
  <si>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</si>
  <si>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</si>
  <si>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</si>
  <si>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</si>
  <si>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</si>
  <si>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</si>
  <si>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</si>
  <si>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</si>
  <si>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</si>
  <si>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</si>
  <si>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</si>
  <si>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</si>
  <si>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</si>
  <si>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</si>
  <si>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</si>
  <si>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</si>
  <si>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</si>
  <si>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</si>
  <si>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</si>
  <si>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</si>
  <si>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</si>
  <si>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</si>
  <si>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</si>
  <si>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</si>
  <si>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</si>
  <si>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</si>
  <si>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</si>
  <si>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</si>
  <si>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</si>
  <si>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</si>
  <si>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</si>
  <si>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</si>
  <si>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</si>
  <si>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</si>
  <si>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</si>
  <si>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</si>
  <si>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</si>
  <si>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</si>
  <si>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</si>
  <si>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</si>
  <si>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</si>
  <si>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</si>
  <si>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</si>
  <si>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</si>
  <si>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</si>
  <si>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</si>
  <si>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</si>
  <si>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</si>
  <si>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</si>
  <si>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</si>
  <si>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</si>
  <si>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</si>
  <si>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</si>
  <si>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</si>
  <si>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</si>
  <si>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</si>
  <si>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</si>
  <si>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</si>
  <si>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</si>
  <si>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</si>
  <si>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</si>
  <si>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</si>
  <si>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</si>
  <si>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</si>
  <si>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</si>
  <si>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</si>
  <si>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</si>
  <si>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</si>
  <si>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</si>
  <si>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</si>
  <si>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</si>
  <si>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</si>
  <si>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</si>
  <si>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</si>
  <si>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</si>
  <si>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</si>
  <si>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</si>
  <si>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</si>
  <si>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</si>
  <si>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</si>
  <si>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</si>
  <si>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</si>
  <si>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</si>
  <si>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</si>
  <si>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</si>
  <si>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</si>
  <si>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</si>
  <si>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</si>
  <si>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</si>
  <si>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</si>
  <si>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</si>
  <si>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</si>
  <si>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</si>
  <si>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</si>
  <si>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</si>
  <si>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</si>
  <si>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</si>
  <si>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</si>
  <si>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</si>
  <si>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</si>
  <si>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</si>
  <si>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</si>
  <si>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</si>
  <si>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</si>
  <si>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</si>
  <si>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</si>
  <si>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</si>
  <si>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</si>
  <si>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</si>
  <si>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</si>
  <si>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</si>
  <si>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</si>
  <si>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</si>
  <si>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</si>
  <si>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</si>
  <si>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</si>
  <si>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</si>
  <si>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</si>
  <si>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</si>
  <si>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</si>
  <si>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</si>
  <si>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</si>
  <si>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</si>
  <si>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</si>
  <si>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</si>
  <si>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</si>
  <si>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</si>
  <si>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</si>
  <si>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</si>
  <si>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</si>
  <si>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</si>
  <si>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</si>
  <si>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</si>
  <si>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</si>
  <si>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</si>
  <si>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</si>
  <si>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</si>
  <si>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</si>
  <si>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</si>
  <si>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</si>
  <si>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</si>
  <si>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</si>
  <si>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</si>
  <si>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</si>
  <si>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</si>
  <si>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</si>
  <si>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</si>
  <si>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</si>
  <si>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</si>
  <si>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</si>
  <si>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</si>
  <si>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</si>
  <si>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</si>
  <si>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</si>
  <si>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</si>
  <si>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</si>
  <si>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</si>
  <si>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</si>
  <si>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</si>
  <si>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</si>
  <si>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</si>
  <si>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</si>
  <si>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</si>
  <si>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</si>
  <si>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</si>
  <si>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</si>
  <si>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</si>
  <si>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</si>
  <si>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</si>
  <si>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</si>
  <si>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</si>
  <si>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</si>
  <si>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</si>
  <si>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</si>
  <si>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</si>
  <si>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</si>
  <si>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</si>
  <si>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</si>
  <si>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</si>
  <si>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</si>
  <si>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</si>
  <si>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</si>
  <si>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</si>
  <si>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</si>
  <si>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</si>
  <si>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</si>
  <si>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</si>
  <si>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</si>
  <si>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</si>
  <si>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</si>
  <si>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</si>
  <si>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</si>
  <si>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</si>
  <si>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</si>
  <si>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</si>
  <si>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</si>
  <si>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</si>
  <si>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</si>
  <si>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</si>
  <si>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</si>
  <si>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</si>
  <si>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</si>
  <si>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</si>
  <si>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</si>
  <si>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</si>
  <si>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</si>
  <si>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</si>
  <si>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</si>
  <si>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</si>
  <si>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</si>
  <si>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</si>
  <si>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</si>
  <si>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</si>
  <si>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</si>
  <si>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</si>
  <si>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</si>
  <si>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</si>
  <si>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</si>
  <si>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</si>
  <si>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</si>
  <si>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</si>
  <si>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</si>
  <si>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</si>
  <si>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</si>
  <si>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</si>
  <si>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</si>
  <si>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</si>
  <si>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</si>
  <si>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</si>
  <si>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</si>
  <si>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</si>
  <si>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</si>
  <si>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</si>
  <si>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</si>
  <si>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</si>
  <si>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</si>
  <si>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</si>
  <si>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</si>
  <si>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</si>
  <si>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</si>
  <si>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</si>
  <si>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</si>
  <si>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</si>
  <si>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</si>
  <si>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</si>
  <si>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</si>
  <si>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</si>
  <si>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</si>
  <si>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</si>
  <si>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</si>
  <si>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</si>
  <si>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</si>
  <si>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</si>
  <si>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</si>
  <si>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</si>
  <si>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</si>
  <si>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</si>
  <si>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</si>
  <si>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</si>
  <si>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</si>
  <si>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</si>
  <si>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</si>
  <si>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</si>
  <si>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</si>
  <si>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</si>
  <si>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</si>
  <si>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</si>
  <si>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</si>
  <si>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</si>
  <si>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</si>
  <si>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</si>
  <si>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</si>
  <si>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</si>
  <si>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</si>
  <si>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</si>
  <si>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</si>
  <si>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</si>
  <si>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</si>
  <si>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</si>
  <si>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</si>
  <si>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</si>
  <si>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</si>
  <si>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</si>
  <si>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</si>
  <si>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</si>
  <si>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</si>
  <si>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</si>
  <si>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</si>
  <si>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</si>
  <si>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</si>
  <si>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</si>
  <si>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</si>
  <si>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</si>
  <si>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</si>
  <si>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</si>
  <si>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</si>
  <si>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</si>
  <si>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</si>
  <si>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</si>
  <si>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</si>
  <si>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</si>
  <si>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</si>
  <si>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</si>
  <si>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</si>
  <si>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</si>
  <si>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</si>
  <si>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</si>
  <si>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</si>
  <si>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</si>
  <si>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</si>
  <si>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</si>
  <si>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</si>
  <si>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</si>
  <si>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</si>
  <si>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</si>
  <si>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</si>
  <si>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</si>
  <si>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</si>
  <si>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</si>
  <si>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</si>
  <si>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</si>
  <si>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</si>
  <si>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</si>
  <si>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</si>
  <si>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</si>
  <si>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</si>
  <si>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</si>
  <si>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</si>
  <si>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</si>
  <si>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</si>
  <si>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</si>
  <si>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</si>
  <si>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</si>
  <si>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</si>
  <si>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</si>
  <si>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</si>
  <si>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</si>
  <si>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</si>
  <si>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</si>
  <si>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</si>
  <si>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</si>
  <si>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</si>
  <si>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</si>
  <si>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</si>
  <si>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</si>
  <si>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</si>
  <si>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</si>
  <si>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</si>
  <si>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</si>
  <si>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</si>
  <si>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</si>
  <si>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</si>
  <si>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</si>
  <si>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</si>
  <si>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</si>
  <si>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</si>
  <si>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</si>
  <si>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</si>
  <si>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</si>
  <si>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</si>
  <si>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</si>
  <si>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</si>
  <si>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</si>
  <si>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</si>
  <si>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</si>
  <si>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</si>
  <si>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</si>
  <si>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</si>
  <si>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</si>
  <si>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</si>
  <si>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</si>
  <si>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</si>
  <si>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</si>
  <si>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</si>
  <si>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</si>
  <si>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</si>
  <si>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</si>
  <si>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</si>
  <si>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</si>
  <si>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</si>
  <si>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</si>
  <si>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</si>
  <si>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</si>
  <si>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</si>
  <si>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</si>
  <si>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</si>
  <si>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</si>
  <si>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</si>
  <si>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</si>
  <si>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</si>
  <si>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</si>
  <si>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</si>
  <si>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</si>
  <si>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</si>
  <si>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</si>
  <si>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</si>
  <si>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</si>
  <si>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</si>
  <si>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</si>
  <si>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</si>
  <si>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</si>
  <si>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</si>
  <si>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</si>
  <si>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</si>
  <si>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</si>
  <si>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</si>
  <si>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</si>
  <si>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</si>
  <si>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</si>
  <si>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</si>
  <si>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</si>
  <si>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</si>
  <si>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</si>
  <si>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</si>
  <si>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</si>
  <si>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</si>
  <si>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</si>
  <si>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</si>
  <si>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</si>
  <si>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</si>
  <si>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</si>
  <si>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</si>
  <si>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</si>
  <si>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</si>
  <si>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</si>
  <si>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</si>
  <si>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</si>
  <si>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</si>
  <si>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</si>
  <si>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</si>
  <si>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</si>
  <si>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</si>
  <si>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</si>
  <si>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</si>
  <si>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</si>
  <si>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</si>
  <si>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</si>
  <si>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</si>
  <si>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</si>
  <si>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</si>
  <si>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</si>
  <si>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</si>
  <si>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</si>
  <si>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</si>
  <si>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</si>
  <si>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</si>
  <si>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</si>
  <si>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</si>
  <si>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</si>
  <si>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</si>
  <si>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</si>
  <si>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</si>
  <si>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</si>
  <si>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</si>
  <si>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</si>
  <si>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</si>
  <si>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</si>
  <si>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</si>
  <si>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</si>
  <si>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</si>
  <si>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</si>
  <si>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</si>
  <si>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</si>
  <si>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</si>
  <si>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</si>
  <si>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</si>
  <si>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</si>
  <si>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</si>
  <si>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</si>
  <si>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</si>
  <si>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</si>
  <si>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</si>
  <si>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</si>
  <si>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</si>
  <si>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</si>
  <si>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</si>
  <si>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</si>
  <si>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</si>
  <si>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</si>
  <si>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</si>
  <si>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</si>
  <si>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</si>
  <si>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</si>
  <si>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</si>
  <si>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</si>
  <si>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</si>
  <si>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</si>
  <si>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</si>
  <si>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</si>
  <si>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</si>
  <si>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</si>
  <si>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</si>
  <si>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</si>
  <si>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</si>
  <si>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</si>
  <si>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</si>
  <si>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</si>
  <si>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</si>
  <si>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</si>
  <si>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</si>
  <si>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</si>
  <si>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</si>
  <si>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</si>
  <si>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</si>
  <si>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</si>
  <si>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</si>
  <si>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</si>
  <si>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</si>
  <si>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</si>
  <si>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</si>
  <si>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</si>
  <si>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</si>
  <si>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</si>
  <si>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</si>
  <si>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</si>
  <si>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</si>
  <si>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</si>
  <si>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</si>
  <si>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</si>
  <si>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</si>
  <si>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</si>
  <si>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</si>
  <si>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</si>
  <si>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</si>
  <si>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</si>
  <si>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</si>
  <si>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</si>
  <si>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</si>
  <si>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</si>
  <si>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</si>
  <si>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</si>
  <si>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</si>
  <si>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</si>
  <si>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</si>
  <si>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</si>
  <si>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</si>
  <si>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</si>
  <si>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</si>
  <si>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</si>
  <si>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</si>
  <si>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</si>
  <si>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</si>
  <si>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</si>
  <si>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</si>
  <si>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</si>
  <si>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</si>
  <si>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</si>
  <si>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</si>
  <si>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</si>
  <si>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</si>
  <si>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</si>
  <si>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</si>
  <si>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</si>
  <si>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</si>
  <si>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</si>
  <si>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</si>
  <si>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</si>
  <si>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</si>
  <si>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</si>
  <si>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</si>
  <si>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</si>
  <si>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</si>
  <si>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</si>
  <si>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</si>
  <si>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</si>
  <si>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</si>
  <si>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</si>
  <si>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</si>
  <si>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</si>
  <si>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</si>
  <si>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</si>
  <si>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</si>
  <si>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</si>
  <si>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</si>
  <si>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</si>
  <si>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</si>
  <si>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</si>
  <si>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</si>
  <si>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</si>
  <si>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</si>
  <si>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</si>
  <si>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</si>
  <si>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</si>
  <si>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</si>
  <si>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</si>
  <si>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</si>
  <si>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</si>
  <si>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</si>
  <si>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</si>
  <si>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</si>
  <si>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</si>
  <si>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</si>
  <si>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</si>
  <si>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</si>
  <si>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</si>
  <si>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</si>
  <si>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</si>
  <si>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</si>
  <si>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</si>
  <si>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</si>
  <si>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</si>
  <si>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</si>
  <si>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</si>
  <si>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</si>
  <si>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</si>
  <si>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</si>
  <si>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</si>
  <si>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</si>
  <si>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</si>
  <si>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</si>
  <si>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</si>
  <si>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</si>
  <si>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</si>
  <si>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</si>
  <si>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</si>
  <si>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</si>
  <si>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</si>
  <si>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</si>
  <si>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</si>
  <si>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</si>
  <si>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</si>
  <si>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</si>
  <si>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</si>
  <si>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</si>
  <si>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</si>
  <si>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</si>
  <si>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</si>
  <si>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</si>
  <si>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</si>
  <si>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</si>
  <si>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</si>
  <si>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</si>
  <si>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</si>
  <si>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</si>
  <si>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</si>
  <si>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</si>
  <si>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</si>
  <si>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</si>
  <si>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</si>
  <si>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</si>
  <si>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</si>
  <si>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</si>
  <si>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</si>
  <si>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</si>
  <si>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</si>
  <si>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</si>
  <si>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</si>
  <si>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</si>
  <si>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</si>
  <si>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</si>
  <si>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</si>
  <si>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</si>
  <si>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</si>
  <si>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</si>
  <si>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</si>
  <si>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</si>
  <si>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</si>
  <si>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</si>
  <si>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</si>
  <si>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</si>
  <si>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</si>
  <si>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</si>
  <si>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</si>
  <si>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</si>
  <si>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</si>
  <si>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</si>
  <si>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</si>
  <si>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</si>
  <si>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</si>
  <si>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</si>
  <si>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</si>
  <si>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</si>
  <si>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</si>
  <si>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</si>
  <si>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</si>
  <si>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</si>
  <si>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</si>
  <si>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</si>
  <si>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</si>
  <si>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</si>
  <si>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</si>
  <si>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</si>
  <si>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</si>
  <si>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</si>
  <si>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</si>
  <si>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</si>
  <si>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</si>
  <si>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</si>
  <si>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</si>
  <si>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</si>
  <si>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</si>
  <si>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</si>
  <si>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</si>
  <si>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</si>
  <si>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</si>
  <si>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</si>
  <si>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</si>
  <si>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</si>
  <si>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</si>
  <si>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</si>
  <si>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</si>
  <si>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</si>
  <si>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</si>
  <si>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</si>
  <si>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</si>
  <si>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</si>
  <si>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</si>
  <si>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</si>
  <si>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</si>
  <si>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</si>
  <si>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</si>
  <si>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</si>
  <si>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</si>
  <si>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</si>
  <si>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</si>
  <si>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</si>
  <si>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</si>
  <si>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</si>
  <si>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</si>
  <si>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</si>
  <si>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</si>
  <si>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</si>
  <si>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</si>
  <si>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</si>
  <si>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</si>
  <si>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</si>
  <si>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</si>
  <si>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</si>
  <si>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</si>
  <si>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</si>
  <si>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</si>
  <si>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</si>
  <si>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</si>
  <si>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</si>
  <si>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</si>
  <si>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</si>
  <si>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</si>
  <si>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</si>
  <si>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</si>
  <si>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</si>
  <si>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</si>
  <si>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</si>
  <si>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</si>
  <si>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</si>
  <si>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</si>
  <si>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</si>
  <si>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</si>
  <si>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</si>
  <si>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</si>
  <si>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</si>
  <si>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</si>
  <si>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</si>
  <si>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</si>
  <si>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</si>
  <si>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</si>
  <si>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</si>
  <si>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</si>
  <si>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</si>
  <si>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</si>
  <si>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</si>
  <si>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</si>
  <si>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</si>
  <si>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</si>
  <si>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</si>
  <si>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</si>
  <si>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</si>
  <si>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</si>
  <si>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</si>
  <si>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</si>
  <si>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</si>
  <si>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</si>
  <si>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</si>
  <si>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</si>
  <si>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</si>
  <si>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</si>
  <si>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</si>
  <si>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</si>
  <si>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</si>
  <si>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</si>
  <si>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</si>
  <si>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</si>
  <si>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</si>
  <si>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</si>
  <si>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</si>
  <si>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</si>
  <si>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</si>
  <si>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</si>
  <si>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</si>
  <si>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</si>
  <si>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</si>
  <si>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</si>
  <si>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</si>
  <si>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</si>
  <si>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</si>
  <si>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</si>
  <si>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</si>
  <si>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</si>
  <si>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</si>
  <si>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</si>
  <si>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</si>
  <si>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</si>
  <si>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</si>
  <si>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</si>
  <si>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</si>
  <si>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</si>
  <si>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</si>
  <si>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</si>
  <si>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</si>
  <si>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</si>
  <si>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</si>
  <si>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</si>
  <si>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</si>
  <si>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</si>
  <si>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</si>
  <si>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</si>
  <si>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</si>
  <si>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</si>
  <si>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</si>
  <si>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</si>
  <si>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</si>
  <si>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</si>
  <si>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</si>
  <si>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</si>
  <si>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</si>
  <si>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</si>
  <si>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</si>
  <si>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</si>
  <si>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</si>
  <si>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</si>
  <si>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</si>
  <si>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</si>
  <si>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</si>
  <si>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</si>
  <si>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</si>
  <si>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</si>
  <si>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</si>
  <si>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</si>
  <si>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</si>
  <si>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</si>
  <si>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</si>
  <si>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</si>
  <si>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</si>
  <si>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</si>
  <si>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</si>
  <si>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</si>
  <si>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</si>
  <si>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</si>
  <si>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</si>
  <si>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</si>
  <si>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</si>
  <si>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</si>
  <si>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</si>
  <si>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</si>
  <si>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</si>
  <si>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</si>
  <si>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</si>
  <si>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</si>
  <si>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</si>
  <si>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</si>
  <si>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</si>
  <si>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</si>
  <si>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</si>
  <si>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</si>
  <si>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</si>
  <si>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</si>
  <si>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</si>
  <si>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</si>
  <si>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</si>
  <si>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</si>
  <si>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</si>
  <si>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</si>
  <si>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</si>
  <si>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</si>
  <si>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</si>
  <si>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</si>
  <si>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</si>
  <si>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</si>
  <si>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</si>
  <si>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</si>
  <si>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</si>
  <si>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</si>
  <si>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</si>
  <si>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</si>
  <si>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</si>
  <si>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</si>
  <si>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</si>
  <si>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</si>
  <si>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</si>
  <si>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</si>
  <si>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</si>
  <si>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</si>
  <si>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</si>
  <si>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</si>
  <si>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</si>
  <si>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</si>
  <si>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</si>
  <si>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</si>
  <si>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</si>
  <si>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</si>
  <si>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</si>
  <si>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</si>
  <si>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</si>
  <si>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</si>
  <si>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</si>
  <si>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</si>
  <si>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</si>
  <si>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</si>
  <si>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</si>
  <si>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</si>
  <si>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</si>
  <si>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</si>
  <si>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</si>
  <si>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</si>
  <si>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</si>
  <si>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</si>
  <si>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</si>
  <si>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</si>
  <si>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</si>
  <si>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</si>
  <si>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</si>
  <si>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</si>
  <si>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</si>
  <si>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</si>
  <si>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</si>
  <si>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</si>
  <si>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</si>
  <si>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</si>
  <si>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</si>
  <si>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</si>
  <si>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</si>
  <si>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</si>
  <si>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</si>
  <si>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</si>
  <si>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</si>
  <si>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</si>
  <si>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</si>
  <si>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</si>
  <si>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</si>
  <si>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</si>
  <si>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</si>
  <si>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</si>
  <si>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</si>
  <si>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</si>
  <si>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</si>
  <si>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</si>
  <si>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</si>
  <si>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</si>
  <si>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</si>
  <si>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</si>
  <si>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</si>
  <si>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</si>
  <si>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</si>
  <si>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</si>
  <si>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</si>
  <si>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</si>
  <si>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</si>
  <si>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</si>
  <si>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</si>
  <si>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</si>
  <si>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</si>
  <si>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</si>
  <si>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</si>
  <si>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</si>
  <si>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</si>
  <si>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</si>
  <si>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</si>
  <si>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</si>
  <si>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</si>
  <si>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</si>
  <si>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</si>
  <si>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</si>
  <si>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</si>
  <si>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</si>
  <si>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</si>
  <si>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</si>
  <si>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</si>
  <si>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</si>
  <si>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</si>
  <si>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</si>
  <si>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</si>
  <si>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</si>
  <si>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</si>
  <si>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</si>
  <si>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</si>
  <si>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</si>
  <si>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</si>
  <si>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</si>
  <si>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</si>
  <si>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</si>
  <si>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</si>
  <si>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</si>
  <si>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</si>
  <si>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</si>
  <si>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</si>
  <si>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</si>
  <si>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</si>
  <si>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</si>
  <si>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</si>
  <si>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</si>
  <si>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</si>
  <si>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</si>
  <si>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</si>
  <si>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</si>
  <si>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</si>
  <si>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</si>
  <si>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</si>
  <si>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</si>
  <si>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</si>
  <si>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</si>
  <si>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</si>
  <si>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</si>
  <si>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</si>
  <si>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</si>
  <si>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</si>
  <si>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</si>
  <si>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</si>
  <si>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</si>
  <si>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</si>
  <si>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</si>
  <si>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</si>
  <si>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</si>
  <si>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</si>
  <si>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</si>
  <si>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</si>
  <si>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</si>
  <si>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</si>
  <si>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</si>
  <si>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</si>
  <si>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</si>
  <si>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</si>
  <si>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</si>
  <si>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</si>
  <si>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</si>
  <si>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</si>
  <si>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</si>
  <si>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</si>
  <si>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</si>
  <si>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</si>
  <si>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</si>
  <si>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</si>
  <si>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</si>
  <si>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</si>
  <si>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</si>
  <si>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</si>
  <si>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</si>
  <si>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</si>
  <si>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</si>
  <si>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</si>
  <si>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</si>
  <si>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</si>
  <si>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</si>
  <si>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</si>
  <si>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</si>
  <si>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</si>
  <si>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</si>
  <si>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</si>
  <si>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</si>
  <si>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</si>
  <si>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</si>
  <si>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</si>
  <si>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</si>
  <si>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</si>
  <si>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</si>
  <si>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</si>
  <si>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</si>
  <si>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</si>
  <si>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</si>
  <si>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</si>
  <si>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</si>
  <si>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</si>
  <si>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</si>
  <si>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</si>
  <si>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</si>
  <si>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</si>
  <si>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</si>
  <si>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</si>
  <si>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</si>
  <si>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</si>
  <si>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</si>
  <si>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</si>
  <si>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</si>
  <si>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</si>
  <si>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</si>
  <si>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</si>
  <si>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</si>
  <si>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</si>
  <si>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</si>
  <si>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</si>
  <si>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</si>
  <si>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</si>
  <si>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</si>
  <si>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</si>
  <si>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</si>
  <si>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</si>
  <si>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</si>
  <si>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</si>
  <si>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</si>
  <si>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</si>
  <si>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</si>
  <si>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</si>
  <si>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</si>
  <si>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</si>
  <si>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</si>
  <si>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</si>
  <si>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</si>
  <si>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</si>
  <si>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</si>
  <si>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</si>
  <si>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</si>
  <si>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</si>
  <si>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</si>
  <si>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</si>
  <si>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</si>
  <si>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</si>
  <si>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</si>
  <si>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</si>
  <si>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</si>
  <si>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</si>
  <si>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</si>
  <si>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</si>
  <si>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</si>
  <si>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</si>
  <si>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</si>
  <si>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</si>
  <si>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</si>
  <si>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</si>
  <si>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</si>
  <si>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</si>
  <si>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</si>
  <si>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</si>
  <si>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</si>
  <si>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</si>
  <si>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</si>
  <si>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</si>
  <si>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</si>
  <si>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</si>
  <si>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</si>
  <si>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</si>
  <si>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</si>
  <si>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</si>
  <si>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</si>
  <si>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</si>
  <si>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</si>
  <si>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</si>
  <si>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</si>
  <si>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</si>
  <si>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</si>
  <si>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</si>
  <si>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</si>
  <si>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</si>
  <si>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</si>
  <si>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</si>
  <si>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</si>
  <si>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</si>
  <si>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</si>
  <si>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</si>
  <si>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</si>
  <si>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</si>
  <si>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</si>
  <si>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</si>
  <si>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</si>
  <si>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</si>
  <si>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</si>
  <si>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</si>
  <si>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</si>
  <si>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</si>
  <si>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</si>
  <si>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</si>
  <si>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</si>
  <si>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</si>
  <si>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</si>
  <si>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</si>
  <si>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</si>
  <si>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</si>
  <si>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</si>
  <si>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</si>
  <si>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</si>
  <si>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</si>
  <si>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</si>
  <si>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</si>
  <si>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</si>
  <si>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</si>
  <si>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</si>
  <si>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</si>
  <si>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</si>
  <si>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</si>
  <si>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</si>
  <si>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</si>
  <si>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</si>
  <si>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</si>
  <si>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</si>
  <si>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</si>
  <si>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</si>
  <si>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</si>
  <si>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</si>
  <si>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</si>
  <si>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</si>
  <si>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</si>
  <si>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</si>
  <si>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</si>
  <si>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</si>
  <si>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</si>
  <si>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</si>
  <si>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</si>
  <si>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</si>
  <si>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</si>
  <si>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</si>
  <si>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</si>
  <si>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</si>
  <si>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</si>
  <si>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</si>
  <si>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</si>
  <si>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</si>
  <si>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</si>
  <si>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</si>
  <si>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</si>
  <si>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</si>
  <si>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</si>
  <si>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</si>
  <si>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</si>
  <si>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</si>
  <si>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</si>
  <si>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</si>
  <si>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</si>
  <si>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</si>
  <si>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</si>
  <si>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</si>
  <si>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</si>
  <si>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</si>
  <si>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</si>
  <si>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</si>
  <si>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</si>
  <si>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</si>
  <si>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</si>
  <si>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</si>
  <si>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</si>
  <si>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</si>
  <si>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</si>
  <si>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</si>
  <si>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</si>
  <si>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</si>
  <si>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</si>
  <si>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</si>
  <si>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</si>
  <si>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</si>
  <si>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</si>
  <si>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</si>
  <si>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</si>
  <si>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</si>
  <si>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</si>
  <si>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</si>
  <si>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</si>
  <si>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</si>
  <si>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</si>
  <si>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</si>
  <si>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</si>
  <si>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</si>
  <si>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</si>
  <si>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</si>
  <si>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</si>
  <si>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</si>
  <si>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</si>
  <si>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</si>
  <si>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</si>
  <si>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</si>
  <si>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</si>
  <si>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</si>
  <si>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</si>
  <si>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</si>
  <si>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</si>
  <si>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</si>
  <si>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</si>
  <si>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</si>
  <si>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</si>
  <si>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</si>
  <si>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</si>
  <si>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</si>
  <si>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</si>
  <si>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</si>
  <si>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</si>
  <si>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</si>
  <si>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</si>
  <si>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</si>
  <si>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</si>
  <si>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</si>
  <si>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</si>
  <si>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</si>
  <si>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</si>
  <si>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</si>
  <si>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</si>
  <si>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</si>
  <si>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</si>
  <si>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</si>
  <si>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</si>
  <si>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</si>
  <si>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</si>
  <si>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</si>
  <si>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</si>
  <si>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</si>
  <si>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</si>
  <si>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</si>
  <si>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</si>
  <si>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</si>
  <si>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</si>
  <si>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</si>
  <si>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</si>
  <si>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</si>
  <si>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</si>
  <si>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</si>
  <si>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</si>
  <si>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</si>
  <si>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</si>
  <si>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</si>
  <si>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</si>
  <si>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</si>
  <si>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</si>
  <si>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</si>
  <si>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</si>
  <si>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</si>
  <si>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</si>
  <si>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</si>
  <si>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</si>
  <si>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</si>
  <si>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</si>
  <si>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</si>
  <si>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</si>
  <si>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</si>
  <si>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</si>
  <si>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</si>
  <si>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</si>
  <si>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</si>
  <si>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</si>
  <si>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</si>
  <si>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</si>
  <si>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</si>
  <si>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</si>
  <si>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</si>
  <si>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</si>
  <si>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</si>
  <si>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</si>
  <si>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</si>
  <si>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</si>
  <si>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</si>
  <si>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</si>
  <si>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</si>
  <si>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</si>
  <si>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</si>
  <si>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</si>
  <si>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</si>
  <si>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</si>
  <si>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</si>
  <si>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</si>
  <si>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</si>
  <si>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</si>
  <si>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</si>
  <si>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</si>
  <si>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</si>
  <si>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</si>
  <si>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</si>
  <si>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</si>
  <si>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</si>
  <si>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</si>
  <si>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</si>
  <si>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</si>
  <si>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</si>
  <si>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</si>
  <si>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</si>
  <si>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</si>
  <si>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</si>
  <si>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</si>
  <si>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</si>
  <si>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</si>
  <si>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</si>
  <si>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</si>
  <si>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</si>
  <si>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</si>
  <si>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</si>
  <si>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</si>
  <si>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</si>
  <si>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</si>
  <si>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</si>
  <si>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</si>
  <si>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</si>
  <si>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</si>
  <si>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</si>
  <si>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</si>
  <si>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</si>
  <si>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</si>
  <si>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</si>
  <si>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</si>
  <si>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</si>
  <si>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</si>
  <si>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</si>
  <si>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</si>
  <si>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</si>
  <si>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</si>
  <si>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</si>
  <si>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</si>
  <si>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</si>
  <si>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</si>
  <si>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</si>
  <si>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</si>
  <si>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</si>
  <si>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</si>
  <si>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</si>
  <si>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</si>
  <si>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</si>
  <si>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</si>
  <si>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</si>
  <si>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</si>
  <si>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</si>
  <si>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</si>
  <si>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</si>
  <si>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</si>
  <si>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</si>
  <si>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</si>
  <si>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</si>
  <si>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</si>
  <si>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</si>
  <si>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</si>
  <si>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</si>
  <si>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</si>
  <si>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</si>
  <si>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</si>
  <si>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</si>
  <si>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</si>
  <si>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</si>
  <si>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</si>
  <si>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</si>
  <si>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</si>
  <si>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</si>
  <si>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</si>
  <si>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</si>
  <si>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</si>
  <si>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</si>
  <si>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</si>
  <si>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</si>
  <si>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</si>
  <si>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</si>
  <si>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</si>
  <si>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</si>
  <si>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</si>
  <si>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</si>
  <si>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</si>
  <si>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</si>
  <si>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</si>
  <si>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</si>
  <si>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</si>
  <si>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</si>
  <si>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</si>
  <si>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</si>
  <si>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</si>
  <si>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</si>
  <si>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</si>
  <si>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</si>
  <si>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</si>
  <si>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</si>
  <si>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</si>
  <si>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</si>
  <si>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</si>
  <si>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</si>
  <si>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</si>
  <si>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</si>
  <si>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</si>
  <si>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</si>
  <si>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</si>
  <si>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</si>
  <si>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</si>
  <si>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</si>
  <si>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</si>
  <si>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</si>
  <si>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</si>
  <si>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</si>
  <si>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</si>
  <si>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</si>
  <si>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</si>
  <si>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</si>
  <si>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</si>
  <si>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</si>
  <si>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</si>
  <si>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</si>
  <si>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</si>
  <si>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</si>
  <si>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</si>
  <si>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</si>
  <si>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</si>
  <si>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</si>
  <si>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</si>
  <si>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</si>
  <si>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</si>
  <si>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</si>
  <si>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</si>
  <si>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</si>
  <si>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</si>
  <si>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</si>
  <si>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</si>
  <si>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</si>
  <si>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</si>
  <si>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</si>
  <si>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</si>
  <si>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</si>
  <si>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</si>
  <si>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</si>
  <si>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</si>
  <si>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</si>
  <si>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</si>
  <si>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</si>
  <si>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</si>
  <si>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</si>
  <si>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</si>
  <si>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</si>
  <si>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</si>
  <si>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</si>
  <si>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</si>
  <si>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</si>
  <si>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</si>
  <si>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</si>
  <si>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</si>
  <si>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</si>
  <si>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</si>
  <si>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</si>
  <si>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</si>
  <si>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</si>
  <si>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</si>
  <si>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</si>
  <si>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</si>
  <si>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</si>
  <si>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</si>
  <si>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</si>
  <si>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</si>
  <si>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</si>
  <si>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</si>
  <si>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</si>
  <si>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</si>
  <si>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</si>
  <si>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</si>
  <si>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</si>
  <si>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</si>
  <si>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</si>
  <si>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</si>
  <si>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</si>
  <si>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</si>
  <si>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</si>
  <si>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</si>
  <si>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</si>
  <si>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</si>
  <si>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</si>
  <si>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</si>
  <si>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</si>
  <si>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</si>
  <si>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</si>
  <si>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</si>
  <si>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</si>
  <si>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</si>
  <si>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</si>
  <si>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</si>
  <si>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</si>
  <si>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</si>
  <si>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</si>
  <si>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</si>
  <si>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</si>
  <si>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</si>
  <si>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</si>
  <si>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</si>
  <si>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</si>
  <si>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</si>
  <si>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</si>
  <si>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</si>
  <si>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</si>
  <si>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</si>
  <si>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</si>
  <si>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</si>
  <si>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</si>
  <si>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</si>
  <si>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</si>
  <si>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</si>
  <si>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</si>
  <si>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</si>
  <si>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</si>
  <si>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</si>
  <si>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</si>
  <si>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</si>
  <si>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</si>
  <si>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</si>
  <si>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</si>
  <si>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</si>
  <si>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</si>
  <si>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</si>
  <si>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</si>
  <si>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</si>
  <si>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</si>
  <si>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</si>
  <si>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</si>
  <si>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</si>
  <si>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</si>
  <si>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</si>
  <si>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</si>
  <si>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</si>
  <si>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</si>
  <si>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</si>
  <si>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</si>
  <si>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</si>
  <si>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</si>
  <si>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</si>
  <si>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</si>
  <si>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</si>
  <si>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</si>
  <si>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</si>
  <si>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</si>
  <si>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</si>
  <si>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</si>
  <si>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</si>
  <si>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</si>
  <si>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</si>
  <si>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</si>
  <si>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</si>
  <si>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</si>
  <si>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</si>
  <si>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</si>
  <si>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</si>
  <si>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</si>
  <si>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</si>
  <si>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</si>
  <si>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</si>
  <si>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</si>
  <si>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</si>
  <si>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</si>
  <si>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</si>
  <si>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</si>
  <si>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</si>
  <si>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</si>
  <si>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</si>
  <si>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</si>
  <si>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</si>
  <si>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</si>
  <si>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</si>
  <si>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</si>
  <si>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</si>
  <si>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</si>
  <si>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</si>
  <si>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</si>
  <si>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</si>
  <si>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</si>
  <si>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</si>
  <si>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</si>
  <si>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</si>
  <si>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</si>
  <si>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</si>
  <si>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</si>
  <si>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</si>
  <si>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</si>
  <si>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</si>
  <si>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</si>
  <si>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</si>
  <si>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</si>
  <si>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</si>
  <si>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</si>
  <si>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</si>
  <si>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</si>
  <si>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</si>
  <si>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</si>
  <si>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</si>
  <si>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</si>
  <si>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</si>
  <si>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</si>
  <si>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</si>
  <si>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</si>
  <si>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</si>
  <si>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</si>
  <si>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</si>
  <si>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</si>
  <si>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</si>
  <si>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</si>
  <si>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</si>
  <si>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</si>
  <si>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</si>
  <si>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</si>
  <si>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</si>
  <si>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</si>
  <si>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</si>
  <si>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</si>
  <si>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</si>
  <si>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</si>
  <si>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</si>
  <si>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</si>
  <si>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</si>
  <si>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</si>
  <si>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</si>
  <si>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</si>
  <si>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</si>
  <si>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</si>
  <si>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</si>
  <si>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</si>
  <si>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</si>
  <si>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</si>
  <si>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</si>
  <si>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</si>
  <si>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</si>
  <si>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</si>
  <si>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</si>
  <si>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</si>
  <si>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</si>
  <si>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</si>
  <si>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</si>
  <si>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</si>
  <si>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</si>
  <si>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</si>
  <si>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</si>
  <si>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</si>
  <si>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</si>
  <si>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</si>
  <si>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</si>
  <si>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</si>
  <si>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</si>
  <si>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</si>
  <si>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</si>
  <si>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</si>
  <si>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</si>
  <si>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</si>
  <si>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</si>
  <si>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</si>
  <si>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</si>
  <si>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</si>
  <si>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</si>
  <si>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</si>
  <si>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</si>
  <si>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</si>
  <si>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</si>
  <si>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</si>
  <si>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</si>
  <si>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</si>
  <si>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</si>
  <si>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</si>
  <si>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</si>
  <si>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</si>
  <si>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</si>
  <si>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</si>
  <si>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</si>
  <si>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</si>
  <si>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</si>
  <si>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</si>
  <si>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</si>
  <si>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</si>
  <si>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</si>
  <si>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</si>
  <si>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</si>
  <si>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</si>
  <si>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</si>
  <si>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</si>
  <si>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</si>
  <si>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</si>
  <si>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</si>
  <si>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</si>
  <si>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</si>
  <si>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</si>
  <si>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</si>
  <si>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</si>
  <si>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</si>
  <si>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</si>
  <si>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</si>
  <si>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</si>
  <si>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</si>
  <si>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</si>
  <si>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</si>
  <si>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</si>
  <si>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</si>
  <si>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</si>
  <si>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</si>
  <si>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</si>
  <si>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</si>
  <si>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</si>
  <si>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</si>
  <si>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</si>
  <si>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</si>
  <si>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</si>
  <si>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</si>
  <si>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</si>
  <si>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</si>
  <si>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</si>
  <si>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</si>
  <si>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</si>
  <si>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</si>
  <si>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</si>
  <si>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</si>
  <si>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</si>
  <si>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</si>
  <si>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</si>
  <si>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</si>
  <si>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</si>
  <si>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</si>
  <si>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</si>
  <si>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</si>
  <si>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</si>
  <si>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</si>
  <si>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</si>
  <si>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</si>
  <si>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</si>
  <si>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</si>
  <si>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</si>
  <si>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</si>
  <si>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</si>
  <si>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</si>
  <si>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</si>
  <si>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</si>
  <si>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</si>
  <si>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</si>
  <si>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</si>
  <si>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</si>
  <si>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</si>
  <si>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</si>
  <si>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</si>
  <si>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</si>
  <si>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</si>
  <si>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</si>
  <si>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</si>
  <si>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</si>
  <si>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</si>
  <si>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</si>
  <si>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</si>
  <si>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</si>
  <si>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</si>
  <si>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</si>
  <si>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</si>
  <si>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</si>
  <si>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</si>
  <si>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</si>
  <si>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</si>
  <si>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</si>
  <si>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</si>
  <si>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</si>
  <si>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</si>
  <si>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</si>
  <si>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</si>
  <si>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</si>
  <si>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</si>
  <si>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</si>
  <si>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</si>
  <si>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</si>
  <si>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</si>
  <si>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</si>
  <si>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</si>
  <si>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</si>
  <si>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</si>
  <si>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</si>
  <si>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</si>
  <si>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</si>
  <si>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</si>
  <si>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</si>
  <si>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</si>
  <si>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</si>
  <si>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</si>
  <si>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</si>
  <si>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</si>
  <si>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</si>
  <si>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</si>
  <si>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</si>
  <si>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</si>
  <si>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</si>
  <si>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</si>
  <si>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</si>
  <si>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</si>
  <si>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</si>
  <si>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</si>
  <si>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</si>
  <si>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</si>
  <si>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</si>
  <si>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</si>
  <si>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</si>
  <si>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</si>
  <si>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</si>
  <si>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</si>
  <si>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</si>
  <si>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</si>
  <si>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</si>
  <si>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</si>
  <si>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</si>
  <si>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</si>
  <si>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</si>
  <si>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</si>
  <si>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</si>
  <si>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</si>
  <si>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</si>
  <si>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</si>
  <si>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</si>
  <si>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</si>
  <si>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</si>
  <si>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</si>
  <si>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</si>
  <si>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</si>
  <si>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</si>
  <si>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</si>
  <si>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</si>
  <si>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</si>
  <si>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</si>
  <si>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</si>
  <si>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</si>
  <si>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</si>
  <si>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</si>
  <si>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</si>
  <si>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</si>
  <si>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</si>
  <si>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</si>
  <si>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</si>
  <si>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</si>
  <si>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</si>
  <si>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</si>
  <si>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</si>
  <si>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</si>
  <si>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</si>
  <si>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</si>
  <si>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</si>
  <si>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</si>
  <si>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</si>
  <si>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</si>
  <si>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</si>
  <si>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</si>
  <si>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</si>
  <si>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</si>
  <si>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</si>
  <si>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</si>
  <si>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</si>
  <si>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</si>
  <si>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</si>
  <si>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</si>
  <si>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</si>
  <si>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</si>
  <si>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</si>
  <si>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</si>
  <si>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</si>
  <si>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</si>
  <si>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</si>
  <si>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</si>
  <si>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</si>
  <si>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</si>
  <si>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</si>
  <si>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</si>
  <si>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</si>
  <si>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</si>
  <si>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</si>
  <si>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</si>
  <si>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</si>
  <si>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</si>
  <si>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</si>
  <si>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</si>
  <si>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</si>
  <si>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</si>
  <si>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</si>
  <si>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</si>
  <si>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</si>
  <si>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</si>
  <si>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</si>
  <si>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</si>
  <si>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</si>
  <si>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</si>
  <si>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</si>
  <si>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</si>
  <si>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</si>
  <si>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</si>
  <si>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</si>
  <si>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</si>
  <si>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</si>
  <si>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</si>
  <si>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</si>
  <si>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</si>
  <si>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</si>
  <si>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</si>
  <si>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</si>
  <si>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</si>
  <si>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</si>
  <si>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</si>
  <si>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</si>
  <si>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</si>
  <si>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</si>
  <si>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</si>
  <si>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</si>
  <si>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</si>
  <si>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</si>
  <si>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</si>
  <si>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</si>
  <si>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</si>
  <si>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</si>
  <si>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</si>
  <si>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</si>
  <si>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</si>
  <si>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</si>
  <si>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</si>
  <si>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</si>
  <si>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</si>
  <si>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</si>
  <si>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</si>
  <si>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</si>
  <si>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</si>
  <si>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</si>
  <si>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</si>
  <si>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</si>
  <si>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</si>
  <si>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</si>
  <si>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</si>
  <si>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</si>
  <si>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</si>
  <si>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</si>
  <si>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</si>
  <si>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</si>
  <si>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</si>
  <si>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</si>
  <si>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</si>
  <si>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</si>
  <si>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</si>
  <si>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</si>
  <si>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</si>
  <si>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</si>
  <si>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</si>
  <si>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</si>
  <si>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</si>
  <si>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</si>
  <si>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</si>
  <si>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</si>
  <si>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</si>
  <si>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</si>
  <si>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</si>
  <si>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</si>
  <si>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</si>
  <si>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</si>
  <si>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</si>
  <si>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</si>
  <si>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</si>
  <si>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</si>
  <si>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</si>
  <si>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</si>
  <si>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</si>
  <si>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</si>
  <si>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</si>
  <si>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</si>
  <si>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</si>
  <si>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</si>
  <si>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</si>
  <si>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</si>
  <si>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</si>
  <si>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</si>
  <si>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</si>
  <si>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</si>
  <si>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</si>
  <si>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</si>
  <si>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</si>
  <si>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</si>
  <si>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</si>
  <si>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</si>
  <si>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</si>
  <si>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</si>
  <si>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</si>
  <si>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</si>
  <si>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</si>
  <si>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</si>
  <si>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</si>
  <si>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</si>
  <si>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</si>
  <si>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</si>
  <si>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</si>
  <si>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</si>
  <si>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</si>
  <si>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</si>
  <si>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</si>
  <si>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</si>
  <si>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</si>
  <si>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</si>
  <si>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</si>
  <si>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</si>
  <si>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</si>
  <si>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</si>
  <si>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</si>
  <si>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</si>
  <si>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</si>
  <si>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</si>
  <si>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</si>
  <si>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</si>
  <si>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</si>
  <si>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</si>
  <si>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</si>
  <si>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</si>
  <si>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</si>
  <si>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</si>
  <si>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</si>
  <si>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</si>
  <si>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</si>
  <si>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</si>
  <si>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</si>
  <si>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</si>
  <si>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</si>
  <si>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</si>
  <si>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</si>
  <si>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</si>
  <si>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</si>
  <si>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</si>
  <si>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</si>
  <si>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</si>
  <si>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</si>
  <si>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</si>
  <si>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</si>
  <si>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</si>
  <si>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</si>
  <si>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</si>
  <si>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</si>
  <si>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</si>
  <si>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</si>
  <si>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</si>
  <si>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</si>
  <si>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</si>
  <si>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</si>
  <si>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</si>
  <si>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</si>
  <si>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</si>
  <si>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</si>
  <si>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</si>
  <si>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</si>
  <si>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</si>
  <si>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</si>
  <si>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</si>
  <si>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</si>
  <si>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</si>
  <si>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</si>
  <si>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</si>
  <si>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</si>
  <si>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</si>
  <si>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</si>
  <si>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</si>
  <si>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</si>
  <si>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</si>
  <si>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</si>
  <si>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</si>
  <si>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</si>
  <si>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</si>
  <si>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</si>
  <si>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</si>
  <si>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</si>
  <si>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</si>
  <si>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</si>
  <si>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</si>
  <si>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</si>
  <si>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</si>
  <si>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</si>
  <si>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</si>
  <si>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</si>
  <si>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</si>
  <si>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</si>
  <si>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</si>
  <si>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</si>
  <si>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</si>
  <si>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</si>
  <si>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</si>
  <si>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</si>
  <si>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</si>
  <si>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</si>
  <si>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</si>
  <si>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</si>
  <si>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</si>
  <si>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</si>
  <si>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</si>
  <si>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</si>
  <si>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</si>
  <si>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</si>
  <si>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</si>
  <si>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</si>
  <si>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</si>
  <si>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</si>
  <si>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</si>
  <si>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</si>
  <si>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</si>
  <si>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</si>
  <si>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</si>
  <si>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</si>
  <si>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</si>
  <si>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</si>
  <si>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</si>
  <si>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</si>
  <si>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</si>
  <si>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</si>
  <si>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</si>
  <si>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</si>
  <si>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</si>
  <si>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</si>
  <si>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</si>
  <si>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</si>
  <si>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</si>
  <si>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</si>
  <si>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</si>
  <si>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</si>
  <si>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</si>
  <si>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</si>
  <si>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</si>
  <si>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</si>
  <si>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</si>
  <si>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</si>
  <si>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</si>
  <si>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</si>
  <si>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</si>
  <si>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</si>
  <si>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</si>
  <si>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</si>
  <si>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</si>
  <si>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</si>
  <si>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</si>
  <si>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</si>
  <si>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</si>
  <si>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</si>
  <si>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</si>
  <si>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</si>
  <si>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</si>
  <si>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</si>
  <si>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</si>
  <si>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</si>
  <si>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</si>
  <si>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</si>
  <si>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</si>
  <si>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</si>
  <si>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</si>
  <si>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</si>
  <si>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</si>
  <si>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</si>
  <si>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</si>
  <si>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</si>
  <si>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</si>
  <si>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</si>
  <si>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</si>
  <si>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</si>
  <si>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</si>
  <si>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</si>
  <si>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</si>
  <si>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</si>
  <si>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</si>
  <si>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</si>
  <si>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</si>
  <si>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</si>
  <si>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</si>
  <si>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</si>
  <si>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</si>
  <si>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</si>
  <si>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</si>
  <si>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</si>
  <si>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</si>
  <si>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</si>
  <si>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</si>
  <si>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</si>
  <si>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</si>
  <si>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</si>
  <si>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</si>
  <si>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</si>
  <si>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</si>
  <si>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</si>
  <si>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</si>
  <si>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</si>
  <si>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</si>
  <si>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</si>
  <si>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</si>
  <si>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</si>
  <si>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</si>
  <si>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</si>
  <si>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</si>
  <si>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</si>
  <si>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</si>
  <si>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</si>
  <si>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</si>
  <si>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</si>
  <si>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</si>
  <si>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</si>
  <si>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</si>
  <si>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</si>
  <si>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</si>
  <si>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</si>
  <si>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</si>
  <si>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</si>
  <si>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</si>
  <si>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</si>
  <si>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</si>
  <si>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</si>
  <si>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</si>
  <si>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</si>
  <si>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</si>
  <si>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</si>
  <si>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</si>
  <si>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</si>
  <si>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</si>
  <si>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</si>
  <si>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</si>
  <si>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</si>
  <si>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</si>
  <si>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</si>
  <si>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</si>
  <si>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</si>
  <si>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</si>
  <si>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</si>
  <si>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</si>
  <si>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</si>
  <si>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</si>
  <si>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</si>
  <si>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</si>
  <si>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</si>
  <si>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</si>
  <si>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</si>
  <si>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</si>
  <si>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</si>
  <si>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</si>
  <si>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</si>
  <si>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</si>
  <si>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</si>
  <si>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</si>
  <si>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</si>
  <si>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</si>
  <si>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</si>
  <si>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</si>
  <si>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</si>
  <si>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</si>
  <si>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</si>
  <si>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</si>
  <si>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</si>
  <si>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</si>
  <si>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</si>
  <si>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</si>
  <si>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</si>
  <si>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</si>
  <si>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</si>
  <si>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</si>
  <si>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</si>
  <si>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</si>
  <si>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</si>
  <si>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</si>
  <si>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</si>
  <si>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</si>
  <si>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</si>
  <si>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</si>
  <si>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</si>
  <si>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</si>
  <si>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</si>
  <si>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</si>
  <si>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</si>
  <si>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</si>
  <si>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</si>
  <si>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</si>
  <si>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</si>
  <si>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</si>
  <si>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</si>
  <si>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</si>
  <si>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</si>
  <si>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</si>
  <si>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</si>
  <si>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</si>
  <si>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</si>
  <si>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</si>
  <si>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</si>
  <si>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</si>
  <si>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</si>
  <si>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</si>
  <si>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</si>
  <si>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</si>
  <si>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</si>
  <si>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</si>
  <si>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</si>
  <si>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</si>
  <si>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</si>
  <si>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</si>
  <si>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</si>
  <si>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</si>
  <si>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</si>
  <si>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</si>
  <si>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</si>
  <si>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</si>
  <si>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</si>
  <si>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</si>
  <si>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</si>
  <si>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</si>
  <si>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</si>
  <si>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</si>
  <si>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</si>
  <si>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</si>
  <si>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</si>
  <si>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</si>
  <si>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</si>
  <si>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</si>
  <si>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</si>
  <si>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</si>
  <si>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</si>
  <si>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</si>
  <si>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</si>
  <si>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</si>
  <si>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</si>
  <si>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</si>
  <si>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</si>
  <si>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</si>
  <si>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</si>
  <si>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</si>
  <si>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</si>
  <si>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</si>
  <si>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</si>
  <si>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</si>
  <si>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</si>
  <si>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</si>
  <si>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</si>
  <si>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</si>
  <si>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</si>
  <si>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</si>
  <si>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</si>
  <si>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</si>
  <si>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</si>
  <si>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</si>
  <si>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</si>
  <si>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</si>
  <si>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</si>
  <si>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</si>
  <si>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</si>
  <si>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</si>
  <si>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</si>
  <si>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</si>
  <si>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</si>
  <si>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</si>
  <si>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</si>
  <si>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</si>
  <si>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</si>
  <si>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</si>
  <si>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</si>
  <si>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</si>
  <si>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</si>
  <si>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</si>
  <si>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</si>
  <si>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</si>
  <si>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</si>
  <si>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</si>
  <si>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</si>
  <si>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</si>
  <si>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</si>
  <si>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</si>
  <si>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</si>
  <si>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</si>
  <si>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</si>
  <si>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</si>
  <si>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</si>
  <si>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</si>
  <si>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</si>
  <si>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</si>
  <si>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</si>
  <si>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</si>
  <si>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</si>
  <si>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</si>
  <si>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</si>
  <si>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</si>
  <si>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</si>
  <si>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</si>
  <si>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</si>
  <si>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</si>
  <si>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</si>
  <si>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</si>
  <si>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</si>
  <si>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</si>
  <si>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</si>
  <si>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</si>
  <si>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</si>
  <si>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</si>
  <si>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</si>
  <si>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</si>
  <si>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</si>
  <si>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</si>
  <si>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</si>
  <si>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</si>
  <si>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</si>
  <si>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</si>
  <si>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</si>
  <si>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</si>
  <si>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</si>
  <si>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</si>
  <si>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</si>
  <si>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</si>
  <si>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</si>
  <si>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</si>
  <si>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</si>
  <si>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</si>
  <si>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</si>
  <si>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</si>
  <si>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</si>
  <si>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</si>
  <si>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</si>
  <si>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</si>
  <si>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</si>
  <si>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</si>
  <si>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</si>
  <si>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</si>
  <si>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</si>
  <si>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</si>
  <si>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</si>
  <si>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</si>
  <si>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</si>
  <si>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</si>
  <si>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</si>
  <si>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</si>
  <si>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</si>
  <si>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</si>
  <si>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</si>
  <si>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</si>
  <si>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</si>
  <si>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</si>
  <si>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</si>
  <si>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</si>
  <si>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</si>
  <si>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</si>
  <si>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</si>
  <si>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</si>
  <si>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</si>
  <si>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</si>
  <si>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</si>
  <si>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</si>
  <si>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</si>
  <si>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</si>
  <si>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</si>
  <si>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</si>
  <si>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</si>
  <si>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</si>
  <si>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</si>
  <si>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</si>
  <si>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</si>
  <si>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</si>
  <si>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</si>
  <si>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</si>
  <si>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</si>
  <si>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</si>
  <si>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</si>
  <si>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</si>
  <si>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</si>
  <si>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</si>
  <si>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</si>
  <si>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</si>
  <si>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</si>
  <si>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</si>
  <si>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</si>
  <si>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</si>
  <si>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</si>
  <si>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</si>
  <si>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</si>
  <si>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</si>
  <si>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</si>
  <si>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</si>
  <si>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</si>
  <si>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</si>
  <si>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</si>
  <si>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</si>
  <si>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</si>
  <si>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</si>
  <si>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</si>
  <si>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</si>
  <si>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</si>
  <si>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</si>
  <si>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</si>
  <si>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</si>
  <si>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</si>
  <si>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</si>
  <si>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</si>
  <si>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</si>
  <si>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</si>
  <si>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</si>
  <si>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</si>
  <si>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</si>
  <si>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</si>
  <si>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</si>
  <si>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</si>
  <si>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</si>
  <si>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</si>
  <si>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</si>
  <si>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</si>
  <si>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</si>
  <si>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</si>
  <si>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</si>
  <si>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</si>
  <si>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</si>
  <si>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</si>
  <si>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</si>
  <si>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</si>
  <si>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</si>
  <si>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</si>
  <si>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</si>
  <si>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</si>
  <si>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</si>
  <si>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</si>
  <si>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</si>
  <si>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</si>
  <si>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</si>
  <si>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</si>
  <si>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</si>
  <si>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</si>
  <si>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</si>
  <si>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</si>
  <si>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</si>
  <si>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</si>
  <si>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</si>
  <si>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</si>
  <si>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</si>
  <si>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</si>
  <si>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</si>
  <si>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</si>
  <si>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</si>
  <si>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</si>
  <si>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</si>
  <si>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</si>
  <si>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</si>
  <si>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</si>
  <si>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</si>
  <si>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</si>
  <si>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</si>
  <si>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</si>
  <si>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</si>
  <si>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</si>
  <si>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</si>
  <si>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</si>
  <si>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</si>
  <si>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</si>
  <si>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</si>
  <si>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</si>
  <si>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</si>
  <si>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</si>
  <si>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</si>
  <si>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</si>
  <si>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</si>
  <si>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</si>
  <si>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</si>
  <si>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</si>
  <si>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</si>
  <si>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</si>
  <si>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</si>
  <si>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</si>
  <si>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</si>
  <si>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</si>
  <si>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</si>
  <si>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</si>
  <si>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</si>
  <si>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</si>
  <si>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</si>
  <si>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</si>
  <si>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</si>
  <si>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</si>
  <si>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</si>
  <si>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</si>
  <si>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</si>
  <si>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</si>
  <si>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</si>
  <si>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</si>
  <si>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</si>
  <si>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</si>
  <si>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</si>
  <si>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</si>
  <si>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</si>
  <si>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</si>
  <si>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</si>
  <si>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</si>
  <si>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</si>
  <si>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</si>
  <si>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</si>
  <si>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</si>
  <si>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</si>
  <si>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</si>
  <si>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</si>
  <si>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</si>
  <si>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</si>
  <si>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</si>
  <si>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</si>
  <si>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</si>
  <si>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</si>
  <si>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</si>
  <si>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</si>
  <si>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</si>
  <si>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</si>
  <si>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</si>
  <si>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</si>
  <si>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</si>
  <si>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</si>
  <si>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</si>
  <si>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</si>
  <si>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</si>
  <si>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</si>
  <si>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</si>
  <si>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</si>
  <si>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</si>
  <si>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</si>
  <si>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</si>
  <si>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</si>
  <si>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</si>
  <si>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</si>
  <si>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</si>
  <si>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</si>
  <si>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</si>
  <si>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</si>
  <si>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</si>
  <si>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</si>
  <si>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</si>
  <si>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</si>
  <si>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</si>
  <si>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</si>
  <si>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</si>
  <si>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</si>
  <si>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</si>
  <si>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</si>
  <si>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</si>
  <si>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</si>
  <si>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</si>
  <si>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</si>
  <si>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</si>
  <si>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</si>
  <si>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</si>
  <si>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</si>
  <si>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</si>
  <si>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</si>
  <si>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</si>
  <si>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</si>
  <si>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</si>
  <si>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</si>
  <si>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</si>
  <si>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</si>
  <si>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</si>
  <si>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</si>
  <si>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</si>
  <si>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</si>
  <si>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</si>
  <si>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</si>
  <si>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</si>
  <si>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</si>
  <si>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</si>
  <si>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</si>
  <si>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</si>
  <si>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</si>
  <si>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</si>
  <si>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</si>
  <si>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</si>
  <si>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</si>
  <si>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</si>
  <si>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</si>
  <si>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</si>
  <si>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</si>
  <si>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</si>
  <si>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</si>
  <si>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</si>
  <si>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</si>
  <si>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</si>
  <si>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</si>
  <si>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</si>
  <si>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</si>
  <si>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</si>
  <si>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</si>
  <si>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</si>
  <si>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</si>
  <si>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</si>
  <si>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</si>
  <si>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</si>
  <si>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</si>
  <si>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</si>
  <si>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</si>
  <si>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</si>
  <si>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</si>
  <si>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</si>
  <si>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</si>
  <si>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</si>
  <si>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</si>
  <si>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</si>
  <si>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</si>
  <si>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</si>
  <si>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</si>
  <si>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</si>
  <si>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</si>
  <si>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</si>
  <si>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</si>
  <si>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</si>
  <si>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</si>
  <si>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</si>
  <si>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</si>
  <si>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</si>
  <si>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</si>
  <si>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</si>
  <si>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</si>
  <si>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</si>
  <si>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</si>
  <si>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</si>
  <si>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</si>
  <si>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</si>
  <si>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</si>
  <si>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</si>
  <si>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</si>
  <si>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</si>
  <si>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</si>
  <si>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</si>
  <si>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</si>
  <si>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</si>
  <si>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</si>
  <si>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</si>
  <si>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</si>
  <si>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</si>
  <si>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</si>
  <si>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</si>
  <si>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</si>
  <si>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</si>
  <si>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</si>
  <si>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</si>
  <si>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</si>
  <si>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</si>
  <si>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</si>
  <si>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</si>
  <si>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</si>
  <si>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</si>
  <si>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</si>
  <si>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</si>
  <si>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</si>
  <si>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</si>
  <si>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</si>
  <si>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</si>
  <si>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</si>
  <si>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</si>
  <si>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</si>
  <si>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</si>
  <si>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</si>
  <si>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</si>
  <si>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</si>
  <si>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</si>
  <si>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</si>
  <si>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</si>
  <si>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</si>
  <si>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</si>
  <si>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</si>
  <si>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</si>
  <si>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</si>
  <si>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</si>
  <si>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</si>
  <si>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</si>
  <si>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</si>
  <si>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</si>
  <si>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</si>
  <si>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</si>
  <si>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</si>
  <si>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</si>
  <si>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</si>
  <si>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</si>
  <si>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</si>
  <si>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</si>
  <si>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</si>
  <si>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</si>
  <si>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</si>
  <si>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</si>
  <si>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</si>
  <si>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</si>
  <si>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</si>
  <si>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</si>
  <si>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</si>
  <si>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</si>
  <si>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</si>
  <si>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</si>
  <si>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</si>
  <si>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</si>
  <si>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</si>
  <si>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</si>
  <si>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</si>
  <si>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</si>
  <si>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</si>
  <si>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</si>
  <si>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</si>
  <si>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</si>
  <si>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</si>
  <si>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</si>
  <si>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</si>
  <si>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</si>
  <si>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</si>
  <si>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</si>
  <si>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</si>
  <si>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</si>
  <si>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</si>
  <si>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</si>
  <si>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</si>
  <si>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</si>
  <si>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</si>
  <si>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</si>
  <si>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</si>
  <si>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</si>
  <si>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</si>
  <si>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</si>
  <si>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</si>
  <si>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</si>
  <si>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</si>
  <si>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</si>
  <si>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</si>
  <si>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</si>
  <si>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</si>
  <si>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</si>
  <si>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</si>
  <si>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</si>
  <si>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</si>
  <si>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</si>
  <si>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</si>
  <si>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</si>
  <si>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</si>
  <si>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</si>
  <si>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</si>
  <si>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</si>
  <si>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</si>
  <si>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</si>
  <si>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</si>
  <si>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</si>
  <si>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</si>
  <si>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</si>
  <si>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</si>
  <si>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</si>
  <si>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</si>
  <si>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</si>
  <si>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</si>
  <si>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</si>
  <si>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</si>
  <si>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</si>
  <si>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</si>
  <si>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</si>
  <si>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</si>
  <si>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</si>
  <si>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</si>
  <si>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</si>
  <si>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</si>
  <si>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</si>
  <si>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</si>
  <si>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</si>
  <si>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</si>
  <si>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</si>
  <si>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</si>
  <si>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</si>
  <si>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</si>
  <si>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</si>
  <si>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</si>
  <si>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</si>
  <si>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</si>
  <si>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</si>
  <si>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</si>
  <si>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</si>
  <si>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</si>
  <si>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</si>
  <si>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</si>
  <si>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</si>
  <si>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</si>
  <si>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</si>
  <si>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</si>
  <si>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</si>
  <si>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</si>
  <si>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</si>
  <si>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</si>
  <si>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</si>
  <si>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</si>
  <si>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</si>
  <si>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</si>
  <si>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</si>
  <si>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</si>
  <si>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</si>
  <si>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</si>
  <si>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</si>
  <si>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</si>
  <si>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</si>
  <si>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</si>
  <si>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</si>
  <si>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</si>
  <si>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</si>
  <si>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</si>
  <si>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</si>
  <si>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</si>
  <si>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</si>
  <si>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</si>
  <si>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</si>
  <si>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</si>
  <si>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</si>
  <si>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</si>
  <si>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</si>
  <si>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</si>
  <si>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</si>
  <si>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</si>
  <si>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</si>
  <si>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</si>
  <si>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</si>
  <si>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</si>
  <si>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</si>
  <si>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</si>
  <si>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</si>
  <si>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</si>
  <si>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</si>
  <si>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</si>
  <si>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</si>
  <si>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</si>
  <si>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</si>
  <si>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</si>
  <si>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</si>
  <si>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</si>
  <si>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</si>
  <si>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</si>
  <si>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</si>
  <si>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</si>
  <si>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</si>
  <si>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</si>
  <si>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</si>
  <si>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</si>
  <si>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</si>
  <si>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</si>
  <si>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</si>
  <si>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</si>
  <si>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</si>
  <si>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</si>
  <si>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</si>
  <si>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</si>
  <si>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</si>
  <si>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</si>
  <si>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</si>
  <si>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</si>
  <si>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</si>
  <si>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</si>
  <si>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</si>
  <si>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</si>
  <si>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</si>
  <si>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</si>
  <si>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</si>
  <si>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</si>
  <si>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</si>
  <si>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</si>
  <si>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</si>
  <si>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</si>
  <si>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</si>
  <si>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</si>
  <si>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</si>
  <si>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</si>
  <si>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</si>
  <si>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</si>
  <si>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</si>
  <si>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</si>
  <si>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</si>
  <si>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</si>
  <si>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</si>
  <si>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</si>
  <si>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</si>
  <si>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</si>
  <si>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</si>
  <si>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</si>
  <si>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</si>
  <si>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</si>
  <si>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</si>
  <si>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</si>
  <si>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</si>
  <si>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</si>
  <si>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</si>
  <si>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</si>
  <si>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</si>
  <si>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</si>
  <si>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</si>
  <si>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</si>
  <si>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</si>
  <si>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</si>
  <si>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</si>
  <si>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</si>
  <si>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</si>
  <si>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</si>
  <si>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</si>
  <si>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</si>
  <si>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</si>
  <si>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</si>
  <si>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</si>
  <si>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</si>
  <si>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</si>
  <si>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</si>
  <si>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</si>
  <si>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</si>
  <si>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</si>
  <si>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</si>
  <si>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</si>
  <si>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</si>
  <si>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</si>
  <si>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</si>
  <si>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</si>
  <si>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</si>
  <si>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</si>
  <si>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</si>
  <si>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</si>
  <si>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</si>
  <si>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</si>
  <si>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</si>
  <si>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</si>
  <si>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</si>
  <si>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</si>
  <si>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</si>
  <si>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</si>
  <si>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</si>
  <si>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</si>
  <si>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</si>
  <si>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</si>
  <si>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</si>
  <si>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</si>
  <si>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</si>
  <si>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</si>
  <si>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</si>
  <si>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</si>
  <si>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</si>
  <si>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</si>
  <si>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</si>
  <si>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</si>
  <si>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</si>
  <si>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</si>
  <si>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</si>
  <si>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</si>
  <si>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</si>
  <si>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</si>
  <si>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</si>
  <si>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</si>
  <si>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</si>
  <si>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</si>
  <si>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</si>
  <si>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</si>
  <si>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</si>
  <si>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</si>
  <si>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</si>
  <si>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</si>
  <si>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</si>
  <si>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</si>
  <si>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</si>
  <si>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</si>
  <si>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</si>
  <si>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</si>
  <si>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</si>
  <si>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</si>
  <si>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</si>
  <si>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</si>
  <si>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</si>
  <si>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</si>
  <si>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</si>
  <si>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</si>
  <si>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</si>
  <si>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</si>
  <si>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</si>
  <si>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</si>
  <si>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</si>
  <si>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</si>
  <si>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</si>
  <si>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</si>
  <si>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</si>
  <si>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</si>
  <si>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</si>
  <si>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</si>
  <si>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</si>
  <si>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</si>
  <si>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</si>
  <si>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</si>
  <si>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</si>
  <si>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</si>
  <si>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</si>
  <si>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</si>
  <si>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</si>
  <si>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</si>
  <si>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</si>
  <si>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</si>
  <si>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</si>
  <si>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</si>
  <si>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</si>
  <si>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</si>
  <si>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</si>
  <si>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</si>
  <si>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</si>
  <si>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</si>
  <si>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</si>
  <si>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</si>
  <si>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</si>
  <si>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</si>
  <si>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</si>
  <si>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</si>
  <si>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</si>
  <si>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</si>
  <si>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</si>
  <si>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</si>
  <si>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</si>
  <si>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</si>
  <si>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</si>
  <si>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</si>
  <si>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</si>
  <si>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</si>
  <si>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</si>
  <si>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</si>
  <si>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</si>
  <si>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</si>
  <si>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</si>
  <si>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</si>
  <si>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</si>
  <si>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</si>
  <si>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</si>
  <si>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</si>
  <si>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</si>
  <si>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</si>
  <si>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</si>
  <si>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</si>
  <si>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</si>
  <si>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</si>
  <si>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</si>
  <si>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</si>
  <si>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</si>
  <si>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</si>
  <si>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</si>
  <si>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</si>
  <si>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</si>
  <si>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</si>
  <si>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</si>
  <si>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</si>
  <si>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</si>
  <si>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</si>
  <si>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</si>
  <si>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</si>
  <si>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</si>
  <si>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</si>
  <si>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</si>
  <si>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</si>
  <si>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</si>
  <si>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</si>
  <si>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</si>
  <si>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</si>
  <si>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</si>
  <si>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</si>
  <si>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</si>
  <si>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</si>
  <si>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</si>
  <si>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</si>
  <si>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</si>
  <si>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</si>
  <si>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</si>
  <si>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</si>
  <si>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</si>
  <si>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</si>
  <si>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</si>
  <si>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</si>
  <si>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</si>
  <si>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</si>
  <si>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</si>
  <si>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</si>
  <si>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</si>
  <si>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</si>
  <si>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</si>
  <si>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</si>
  <si>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</si>
  <si>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</si>
  <si>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</si>
  <si>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</si>
  <si>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</si>
  <si>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</si>
  <si>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</si>
  <si>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</si>
  <si>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</si>
  <si>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</si>
  <si>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</si>
  <si>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</si>
  <si>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</si>
  <si>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</si>
  <si>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</si>
  <si>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</si>
  <si>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</si>
  <si>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</si>
  <si>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</si>
  <si>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</si>
  <si>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</si>
  <si>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</si>
  <si>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</si>
  <si>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</si>
  <si>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</si>
  <si>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</si>
  <si>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</si>
  <si>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</si>
  <si>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</si>
  <si>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</si>
  <si>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</si>
  <si>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</si>
  <si>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</si>
  <si>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</si>
  <si>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</si>
  <si>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</si>
  <si>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</si>
  <si>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</si>
  <si>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</si>
  <si>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</si>
  <si>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</si>
  <si>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</si>
  <si>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</si>
  <si>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</si>
  <si>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</si>
  <si>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</si>
  <si>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</si>
  <si>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</si>
  <si>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</si>
  <si>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</si>
  <si>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</si>
  <si>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</si>
  <si>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</si>
  <si>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</si>
  <si>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</si>
  <si>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</si>
  <si>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</si>
  <si>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</si>
  <si>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</si>
  <si>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</si>
  <si>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</si>
  <si>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</si>
  <si>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</si>
  <si>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</si>
  <si>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</si>
  <si>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</si>
  <si>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</si>
  <si>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</si>
  <si>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</si>
  <si>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</si>
  <si>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</si>
  <si>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</si>
  <si>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</si>
  <si>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</si>
  <si>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</si>
  <si>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</si>
  <si>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</si>
  <si>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</si>
  <si>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</si>
  <si>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</si>
  <si>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</si>
  <si>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</si>
  <si>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</si>
  <si>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</si>
  <si>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</si>
  <si>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</si>
  <si>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</si>
  <si>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</si>
  <si>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</si>
  <si>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</si>
  <si>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</si>
  <si>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</si>
  <si>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</si>
  <si>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</si>
  <si>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</si>
  <si>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</si>
  <si>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</si>
  <si>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</si>
  <si>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</si>
  <si>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</si>
  <si>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</si>
  <si>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</si>
  <si>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</si>
  <si>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</si>
  <si>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</si>
  <si>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</si>
  <si>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</si>
  <si>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</si>
  <si>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</si>
  <si>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</si>
  <si>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</si>
  <si>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</si>
  <si>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</si>
  <si>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</si>
  <si>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</si>
  <si>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</si>
  <si>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</si>
  <si>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</si>
  <si>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</si>
  <si>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</si>
  <si>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</si>
  <si>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</si>
  <si>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</si>
  <si>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</si>
  <si>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</si>
  <si>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</si>
  <si>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</si>
  <si>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</si>
  <si>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</si>
  <si>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</si>
  <si>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</si>
  <si>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</si>
  <si>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</si>
  <si>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</si>
  <si>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</si>
  <si>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</si>
  <si>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</si>
  <si>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</si>
  <si>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</si>
  <si>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</si>
  <si>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</si>
  <si>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</si>
  <si>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</si>
  <si>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</si>
  <si>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</si>
  <si>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</si>
  <si>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</si>
  <si>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</si>
  <si>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</si>
  <si>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</si>
  <si>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</si>
  <si>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</si>
  <si>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</si>
  <si>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</si>
  <si>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</si>
  <si>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</si>
  <si>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</si>
  <si>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</si>
  <si>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</si>
  <si>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</si>
  <si>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</si>
  <si>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</si>
  <si>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</si>
  <si>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</si>
  <si>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</si>
  <si>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</si>
  <si>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</si>
  <si>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</si>
  <si>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</si>
  <si>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</si>
  <si>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</si>
  <si>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</si>
  <si>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</si>
  <si>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</si>
  <si>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</si>
  <si>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</si>
  <si>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</si>
  <si>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</si>
  <si>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</si>
  <si>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</si>
  <si>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</si>
  <si>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</si>
  <si>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</si>
  <si>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</si>
  <si>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</si>
  <si>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</si>
  <si>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</si>
  <si>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</si>
  <si>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</si>
  <si>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</si>
  <si>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</si>
  <si>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</si>
  <si>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</si>
  <si>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</si>
  <si>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</si>
  <si>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</si>
  <si>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</si>
  <si>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</si>
  <si>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</si>
  <si>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</si>
  <si>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</si>
  <si>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</si>
  <si>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</si>
  <si>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</si>
  <si>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</si>
  <si>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</si>
  <si>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</si>
  <si>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</si>
  <si>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</si>
  <si>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</si>
  <si>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</si>
  <si>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</si>
  <si>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</si>
  <si>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</si>
  <si>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</si>
  <si>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</si>
  <si>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</si>
  <si>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</si>
  <si>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</si>
  <si>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</si>
  <si>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</si>
  <si>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</si>
  <si>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</si>
  <si>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</si>
  <si>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</si>
  <si>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</si>
  <si>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</si>
  <si>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</si>
  <si>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</si>
  <si>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</si>
  <si>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</si>
  <si>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</si>
  <si>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</si>
  <si>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</si>
  <si>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</si>
  <si>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</si>
  <si>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</si>
  <si>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</si>
  <si>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</si>
  <si>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</si>
  <si>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</si>
  <si>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</si>
  <si>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</si>
  <si>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</si>
  <si>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</si>
  <si>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</si>
  <si>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</si>
  <si>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</si>
  <si>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</si>
  <si>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</si>
  <si>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</si>
  <si>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</si>
  <si>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</si>
  <si>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</si>
  <si>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</si>
  <si>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</si>
  <si>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</si>
  <si>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</si>
  <si>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</si>
  <si>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</si>
  <si>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</si>
  <si>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</si>
  <si>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</si>
  <si>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</si>
  <si>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</si>
  <si>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</si>
  <si>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</si>
  <si>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</si>
  <si>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</si>
  <si>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</si>
  <si>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</si>
  <si>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</si>
  <si>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</si>
  <si>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</si>
  <si>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</si>
  <si>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</si>
  <si>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</si>
  <si>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</si>
  <si>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</si>
  <si>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</si>
  <si>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</si>
  <si>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</si>
  <si>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</si>
  <si>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</si>
  <si>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</si>
  <si>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</si>
  <si>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</si>
  <si>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</si>
  <si>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</si>
  <si>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</si>
  <si>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</si>
  <si>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</si>
  <si>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</si>
  <si>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</si>
  <si>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</si>
  <si>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</si>
  <si>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</si>
  <si>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</si>
  <si>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</si>
  <si>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</si>
  <si>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</si>
  <si>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</si>
  <si>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</si>
  <si>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</si>
  <si>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</si>
  <si>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</si>
  <si>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</si>
  <si>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</si>
  <si>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</si>
  <si>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</si>
  <si>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</si>
  <si>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</si>
  <si>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</si>
  <si>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</si>
  <si>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</si>
  <si>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</si>
  <si>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</si>
  <si>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</si>
  <si>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</si>
  <si>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</si>
  <si>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</si>
  <si>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</si>
  <si>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</si>
  <si>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</si>
  <si>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</si>
  <si>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</si>
  <si>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</si>
  <si>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</si>
  <si>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</si>
  <si>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</si>
  <si>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</si>
  <si>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</si>
  <si>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</si>
  <si>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</si>
  <si>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</si>
  <si>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</si>
  <si>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</si>
  <si>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</si>
  <si>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</si>
  <si>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</si>
  <si>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</si>
  <si>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</si>
  <si>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</si>
  <si>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</si>
  <si>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</si>
  <si>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</si>
  <si>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</si>
  <si>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</si>
  <si>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</si>
  <si>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</si>
  <si>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</si>
  <si>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</si>
  <si>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</si>
  <si>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</si>
  <si>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</si>
  <si>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</si>
  <si>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</si>
  <si>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</si>
  <si>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</si>
  <si>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</si>
  <si>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</si>
  <si>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</si>
  <si>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</si>
  <si>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</si>
  <si>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</si>
  <si>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</si>
  <si>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</si>
  <si>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</si>
  <si>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</si>
  <si>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</si>
  <si>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</si>
  <si>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</si>
  <si>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</si>
  <si>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</si>
  <si>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</si>
  <si>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</si>
  <si>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</si>
  <si>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</si>
  <si>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</si>
  <si>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</si>
  <si>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</si>
  <si>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</si>
  <si>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</si>
  <si>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</si>
  <si>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</si>
  <si>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</si>
  <si>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</si>
  <si>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</si>
  <si>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</si>
  <si>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</si>
  <si>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</si>
  <si>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</si>
  <si>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</si>
  <si>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</si>
  <si>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</si>
  <si>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</si>
  <si>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</si>
  <si>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</si>
  <si>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</si>
  <si>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</si>
  <si>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</si>
  <si>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</si>
  <si>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</si>
  <si>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</si>
  <si>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</si>
  <si>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</si>
  <si>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</si>
  <si>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</si>
  <si>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</si>
  <si>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</si>
  <si>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</si>
  <si>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</si>
  <si>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</si>
  <si>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</si>
  <si>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</si>
  <si>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</si>
  <si>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</si>
  <si>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</si>
  <si>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</si>
  <si>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</si>
  <si>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</si>
  <si>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</si>
  <si>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</si>
  <si>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</si>
  <si>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</si>
  <si>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</si>
  <si>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</si>
  <si>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</si>
  <si>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</si>
  <si>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</si>
  <si>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</si>
  <si>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</si>
  <si>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</si>
  <si>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</si>
  <si>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</si>
  <si>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</si>
  <si>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</si>
  <si>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</si>
  <si>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</si>
  <si>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</si>
  <si>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</si>
  <si>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</si>
  <si>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</si>
  <si>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</si>
  <si>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</si>
  <si>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</si>
  <si>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</si>
  <si>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</si>
  <si>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</si>
  <si>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</si>
  <si>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</si>
  <si>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</si>
  <si>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</si>
  <si>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</si>
  <si>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</si>
  <si>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</si>
  <si>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</si>
  <si>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</si>
  <si>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</si>
  <si>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</si>
  <si>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</si>
  <si>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</si>
  <si>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</si>
  <si>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</si>
  <si>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</si>
  <si>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</si>
  <si>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</si>
  <si>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</si>
  <si>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</si>
  <si>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</si>
  <si>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</si>
  <si>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</si>
  <si>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</si>
  <si>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</si>
  <si>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</si>
  <si>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</si>
  <si>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</si>
  <si>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</si>
  <si>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</si>
  <si>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</si>
  <si>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</si>
  <si>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</si>
  <si>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</si>
  <si>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</si>
  <si>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</si>
  <si>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</si>
  <si>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</si>
  <si>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</si>
  <si>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</si>
  <si>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</si>
  <si>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</si>
  <si>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</si>
  <si>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</si>
  <si>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</si>
  <si>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</si>
  <si>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</si>
  <si>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</si>
  <si>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</si>
  <si>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</si>
  <si>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</si>
  <si>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</si>
  <si>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</si>
  <si>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</si>
  <si>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</si>
  <si>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</si>
  <si>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</si>
  <si>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</si>
  <si>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</si>
  <si>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</si>
  <si>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</si>
  <si>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</si>
  <si>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</si>
  <si>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</si>
  <si>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</si>
  <si>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</si>
  <si>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</si>
  <si>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</si>
  <si>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</si>
  <si>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</si>
  <si>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</si>
  <si>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</si>
  <si>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</si>
  <si>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</si>
  <si>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</si>
  <si>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</si>
  <si>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</si>
  <si>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</si>
  <si>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</si>
  <si>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</si>
  <si>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</si>
  <si>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</si>
  <si>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</si>
  <si>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</si>
  <si>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</si>
  <si>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</si>
  <si>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</si>
  <si>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</si>
  <si>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</si>
  <si>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</si>
  <si>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</si>
  <si>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</si>
  <si>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</si>
  <si>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</si>
  <si>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</si>
  <si>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</si>
  <si>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</si>
  <si>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</si>
  <si>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</si>
  <si>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</si>
  <si>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</si>
  <si>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</si>
  <si>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</si>
  <si>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</si>
  <si>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</si>
  <si>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</si>
  <si>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</si>
  <si>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</si>
  <si>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</si>
  <si>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</si>
  <si>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</si>
  <si>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</si>
  <si>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</si>
  <si>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</si>
  <si>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</si>
  <si>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</si>
  <si>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</si>
  <si>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</si>
  <si>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</si>
  <si>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</si>
  <si>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</si>
  <si>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</si>
  <si>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</si>
  <si>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</si>
  <si>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</si>
  <si>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</si>
  <si>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</si>
  <si>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</si>
  <si>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</si>
  <si>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</si>
  <si>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</si>
  <si>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</si>
  <si>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</si>
  <si>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</si>
  <si>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</si>
  <si>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</si>
  <si>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</si>
  <si>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</si>
  <si>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</si>
  <si>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</si>
  <si>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</si>
  <si>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</si>
  <si>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</si>
  <si>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</si>
  <si>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</si>
  <si>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</si>
  <si>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</si>
  <si>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</si>
  <si>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</si>
  <si>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</si>
  <si>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</si>
  <si>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</si>
  <si>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</si>
  <si>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</si>
  <si>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</si>
  <si>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</si>
  <si>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</si>
  <si>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</si>
  <si>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</si>
  <si>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</si>
  <si>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</si>
  <si>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</si>
  <si>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</si>
  <si>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</si>
  <si>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</si>
  <si>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</si>
  <si>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</si>
  <si>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</si>
  <si>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</si>
  <si>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</si>
  <si>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</si>
  <si>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</si>
  <si>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</si>
  <si>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</si>
  <si>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</si>
  <si>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</si>
  <si>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</si>
  <si>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</si>
  <si>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</si>
  <si>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</si>
  <si>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</si>
  <si>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</si>
  <si>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</si>
  <si>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</si>
  <si>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</si>
  <si>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</si>
  <si>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</si>
  <si>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</si>
  <si>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</si>
  <si>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</si>
  <si>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</si>
  <si>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</si>
  <si>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</si>
  <si>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</si>
  <si>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</si>
  <si>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</si>
  <si>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</si>
  <si>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</si>
  <si>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</si>
  <si>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</si>
  <si>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</si>
  <si>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</si>
  <si>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</si>
  <si>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</si>
  <si>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</si>
  <si>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</si>
  <si>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</si>
  <si>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</si>
  <si>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</si>
  <si>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</si>
  <si>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</si>
  <si>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</si>
  <si>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</si>
  <si>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</si>
  <si>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</si>
  <si>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</si>
  <si>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</si>
  <si>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</si>
  <si>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</si>
  <si>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</si>
  <si>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</si>
  <si>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</si>
  <si>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</si>
  <si>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</si>
  <si>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</si>
  <si>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</si>
  <si>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</si>
  <si>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</si>
  <si>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</si>
  <si>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</si>
  <si>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</si>
  <si>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</si>
  <si>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</si>
  <si>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</si>
  <si>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</si>
  <si>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</si>
  <si>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</si>
  <si>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</si>
  <si>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</si>
  <si>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</si>
  <si>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</si>
  <si>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</si>
  <si>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</si>
  <si>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</si>
  <si>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</si>
  <si>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</si>
  <si>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</si>
  <si>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</si>
  <si>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</si>
  <si>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</si>
  <si>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</si>
  <si>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</si>
  <si>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</si>
  <si>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</si>
  <si>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</si>
  <si>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</si>
  <si>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</si>
  <si>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</si>
  <si>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</si>
  <si>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</si>
  <si>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</si>
  <si>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</si>
  <si>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</si>
  <si>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</si>
  <si>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</si>
  <si>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</si>
  <si>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</si>
  <si>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</si>
  <si>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</si>
  <si>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</si>
  <si>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</si>
  <si>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</si>
  <si>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</si>
  <si>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</si>
  <si>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</si>
  <si>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</si>
  <si>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</si>
  <si>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</si>
  <si>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</si>
  <si>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</si>
  <si>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</si>
  <si>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</si>
  <si>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</si>
  <si>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</si>
  <si>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</si>
  <si>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</si>
  <si>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</si>
  <si>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</si>
  <si>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</si>
  <si>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</si>
  <si>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</si>
  <si>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</si>
  <si>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</si>
  <si>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</si>
  <si>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</si>
  <si>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</si>
  <si>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</si>
  <si>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</si>
  <si>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</si>
  <si>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</si>
  <si>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</si>
  <si>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</si>
  <si>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</si>
  <si>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</si>
  <si>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</si>
  <si>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</si>
  <si>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</si>
  <si>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</si>
  <si>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</si>
  <si>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</si>
  <si>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</si>
  <si>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</si>
  <si>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</si>
  <si>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</si>
  <si>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</si>
  <si>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</si>
  <si>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</si>
  <si>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</si>
  <si>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</si>
  <si>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</si>
  <si>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</si>
  <si>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</si>
  <si>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</si>
  <si>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</si>
  <si>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</si>
  <si>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</si>
  <si>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</si>
  <si>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</si>
  <si>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</si>
  <si>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</si>
  <si>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</si>
  <si>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</si>
  <si>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</si>
  <si>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</si>
  <si>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</si>
  <si>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</si>
  <si>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</si>
  <si>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</si>
  <si>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</si>
  <si>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</si>
  <si>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</si>
  <si>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</si>
  <si>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</si>
  <si>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</si>
  <si>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</si>
  <si>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</si>
  <si>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</si>
  <si>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</si>
  <si>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</si>
  <si>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</si>
  <si>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</si>
  <si>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</si>
  <si>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</si>
  <si>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</si>
  <si>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</si>
  <si>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</si>
  <si>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</si>
  <si>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</si>
  <si>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</si>
  <si>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</si>
  <si>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</si>
  <si>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</si>
  <si>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</si>
  <si>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</si>
  <si>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</si>
  <si>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</si>
  <si>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</si>
  <si>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</si>
  <si>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</si>
  <si>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</si>
  <si>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</si>
  <si>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</si>
  <si>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</si>
  <si>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</si>
  <si>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</si>
  <si>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</si>
  <si>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</si>
  <si>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</si>
  <si>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</si>
  <si>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</si>
  <si>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</si>
  <si>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</si>
  <si>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</si>
  <si>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</si>
  <si>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</si>
  <si>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</si>
  <si>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</si>
  <si>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</si>
  <si>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</si>
  <si>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</si>
  <si>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</si>
  <si>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</si>
  <si>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</si>
  <si>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</si>
  <si>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</si>
  <si>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</si>
  <si>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</si>
  <si>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</si>
  <si>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</si>
  <si>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</si>
  <si>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</si>
  <si>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</si>
  <si>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</si>
  <si>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</si>
  <si>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</si>
  <si>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</si>
  <si>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</si>
  <si>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</si>
  <si>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</si>
  <si>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</si>
  <si>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</si>
  <si>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</si>
  <si>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</si>
  <si>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</si>
  <si>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</si>
  <si>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</si>
  <si>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</si>
  <si>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</si>
  <si>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</si>
  <si>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</si>
  <si>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</si>
  <si>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</si>
  <si>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</si>
  <si>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</si>
  <si>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</si>
  <si>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</si>
  <si>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</si>
  <si>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</si>
  <si>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</si>
  <si>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</si>
  <si>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</si>
  <si>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</si>
  <si>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</si>
  <si>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</si>
  <si>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</si>
  <si>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</si>
  <si>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</si>
  <si>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</si>
  <si>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</si>
  <si>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</si>
  <si>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</si>
  <si>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</si>
  <si>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</si>
  <si>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</si>
  <si>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</si>
  <si>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</si>
  <si>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</si>
  <si>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</si>
  <si>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</si>
  <si>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</si>
  <si>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</si>
  <si>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</si>
  <si>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</si>
  <si>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</si>
  <si>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</si>
  <si>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</si>
  <si>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</si>
  <si>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</si>
  <si>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</si>
  <si>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</si>
  <si>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</si>
  <si>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</si>
  <si>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</si>
  <si>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</si>
  <si>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</si>
  <si>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</si>
  <si>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</si>
  <si>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</si>
  <si>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</si>
  <si>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</si>
  <si>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</si>
  <si>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</si>
  <si>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</si>
  <si>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</si>
  <si>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</si>
  <si>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</si>
  <si>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</si>
  <si>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</si>
  <si>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</si>
  <si>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</si>
  <si>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</si>
  <si>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</si>
  <si>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</si>
  <si>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</si>
  <si>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</si>
  <si>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</si>
  <si>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</si>
  <si>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</si>
  <si>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</si>
  <si>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</si>
  <si>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</si>
  <si>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</si>
  <si>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</si>
  <si>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</si>
  <si>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</si>
  <si>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</si>
  <si>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</si>
  <si>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</si>
  <si>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</si>
  <si>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</si>
  <si>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</si>
  <si>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</si>
  <si>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</si>
  <si>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</si>
  <si>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</si>
  <si>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</si>
  <si>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</si>
  <si>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</si>
  <si>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</si>
  <si>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</si>
  <si>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</si>
  <si>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</si>
  <si>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</si>
  <si>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</si>
  <si>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</si>
  <si>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</si>
  <si>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</si>
  <si>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</si>
  <si>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</si>
  <si>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</si>
  <si>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</si>
  <si>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</si>
  <si>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</si>
  <si>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</si>
  <si>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</si>
  <si>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</si>
  <si>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</si>
  <si>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</si>
  <si>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</si>
  <si>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</si>
  <si>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</si>
  <si>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</si>
  <si>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</si>
  <si>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</si>
  <si>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</si>
  <si>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</si>
  <si>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</si>
  <si>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</si>
  <si>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</si>
  <si>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</si>
  <si>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</si>
  <si>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</si>
  <si>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</si>
  <si>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</si>
  <si>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</si>
  <si>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</si>
  <si>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</si>
  <si>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</si>
  <si>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</si>
  <si>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</si>
  <si>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</si>
  <si>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</si>
  <si>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</si>
  <si>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</si>
  <si>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</si>
  <si>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</si>
  <si>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</si>
  <si>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</si>
  <si>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</si>
  <si>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</si>
  <si>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</si>
  <si>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</si>
  <si>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</si>
  <si>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</si>
  <si>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</si>
  <si>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</si>
  <si>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</si>
  <si>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</si>
  <si>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</si>
  <si>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</si>
  <si>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</si>
  <si>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</si>
  <si>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</si>
  <si>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</si>
  <si>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</si>
  <si>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</si>
  <si>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</si>
  <si>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</si>
  <si>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</si>
  <si>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</si>
  <si>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</si>
  <si>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</si>
  <si>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</si>
  <si>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</si>
  <si>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</si>
  <si>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</si>
  <si>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</si>
  <si>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</si>
  <si>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</si>
  <si>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</si>
  <si>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</si>
  <si>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</si>
  <si>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</si>
  <si>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</si>
  <si>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</si>
  <si>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</si>
  <si>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</si>
  <si>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</si>
  <si>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</si>
  <si>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</si>
  <si>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</si>
  <si>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</si>
  <si>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</si>
  <si>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</si>
  <si>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</si>
  <si>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</si>
  <si>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</si>
  <si>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</si>
  <si>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</si>
  <si>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</si>
  <si>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</si>
  <si>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</si>
  <si>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</si>
  <si>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</si>
  <si>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</si>
  <si>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</si>
  <si>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</si>
  <si>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</si>
  <si>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</si>
  <si>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</si>
  <si>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</si>
  <si>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</si>
  <si>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</si>
  <si>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</si>
  <si>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</si>
  <si>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</si>
  <si>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</si>
  <si>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</si>
  <si>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</si>
  <si>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</si>
  <si>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</si>
  <si>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</si>
  <si>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</si>
  <si>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</si>
  <si>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</si>
  <si>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</si>
  <si>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</si>
  <si>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</si>
  <si>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</si>
  <si>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</si>
  <si>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</si>
  <si>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</si>
  <si>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</si>
  <si>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</si>
  <si>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</si>
  <si>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</si>
  <si>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</si>
  <si>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</si>
  <si>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</si>
  <si>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</si>
  <si>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</si>
  <si>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</si>
  <si>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</si>
  <si>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</si>
  <si>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</si>
  <si>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</si>
  <si>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</si>
  <si>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</si>
  <si>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</si>
  <si>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</si>
  <si>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</si>
  <si>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</si>
  <si>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</si>
  <si>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</si>
  <si>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</si>
  <si>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</si>
  <si>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</si>
  <si>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</si>
  <si>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</si>
  <si>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</si>
  <si>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</si>
  <si>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</si>
  <si>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</si>
  <si>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</si>
  <si>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</si>
  <si>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</si>
  <si>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</si>
  <si>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</si>
  <si>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</si>
  <si>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</si>
  <si>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</si>
  <si>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</si>
  <si>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</si>
  <si>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</si>
  <si>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</si>
  <si>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</si>
  <si>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</si>
  <si>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</si>
  <si>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</si>
  <si>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</si>
  <si>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</si>
  <si>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</si>
  <si>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</si>
  <si>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</si>
  <si>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</si>
  <si>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</si>
  <si>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</si>
  <si>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</si>
  <si>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</si>
  <si>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</si>
  <si>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</si>
  <si>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</si>
  <si>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</si>
  <si>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</si>
  <si>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</si>
  <si>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</si>
  <si>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</si>
  <si>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</si>
  <si>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</si>
  <si>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</si>
  <si>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</si>
  <si>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</si>
  <si>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</si>
  <si>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</si>
  <si>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</si>
  <si>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</si>
  <si>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</si>
  <si>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</si>
  <si>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</si>
  <si>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</si>
  <si>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</si>
  <si>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</si>
  <si>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</si>
  <si>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</si>
  <si>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</si>
  <si>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</si>
  <si>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</si>
  <si>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</si>
  <si>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</si>
  <si>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</si>
  <si>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</si>
  <si>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</si>
  <si>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</si>
  <si>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</si>
  <si>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</si>
  <si>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</si>
  <si>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</si>
  <si>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</si>
  <si>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</si>
  <si>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</si>
  <si>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</si>
  <si>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</si>
  <si>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</si>
  <si>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</si>
  <si>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</si>
  <si>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</si>
  <si>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</si>
  <si>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</si>
  <si>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</si>
  <si>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</si>
  <si>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</si>
  <si>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</si>
  <si>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</si>
  <si>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</si>
  <si>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</si>
  <si>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</si>
  <si>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</si>
  <si>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</si>
  <si>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</si>
  <si>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</si>
  <si>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</si>
  <si>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</si>
  <si>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</si>
  <si>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</si>
  <si>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</si>
  <si>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</si>
  <si>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</si>
  <si>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</si>
  <si>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</si>
  <si>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</si>
  <si>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</si>
  <si>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</si>
  <si>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</si>
  <si>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</si>
  <si>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</si>
  <si>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</si>
  <si>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</si>
  <si>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</si>
  <si>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</si>
  <si>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</si>
  <si>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</si>
  <si>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</si>
  <si>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</si>
  <si>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</si>
  <si>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</si>
  <si>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</si>
  <si>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</si>
  <si>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</si>
  <si>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</si>
  <si>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</si>
  <si>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</si>
  <si>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</si>
  <si>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</si>
  <si>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</si>
  <si>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</si>
  <si>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</si>
  <si>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</si>
  <si>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</si>
  <si>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</si>
  <si>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</si>
  <si>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</si>
  <si>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</si>
  <si>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</si>
  <si>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</si>
  <si>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</si>
  <si>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</si>
  <si>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</si>
  <si>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</si>
  <si>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</si>
  <si>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</si>
  <si>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</si>
  <si>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</si>
  <si>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</si>
  <si>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</si>
  <si>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</si>
  <si>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</si>
  <si>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</si>
  <si>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</si>
  <si>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</si>
  <si>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</si>
  <si>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</si>
  <si>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</si>
  <si>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</si>
  <si>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</si>
  <si>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</si>
  <si>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</si>
  <si>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</si>
  <si>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</si>
  <si>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</si>
  <si>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</si>
  <si>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</si>
  <si>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</si>
  <si>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</si>
  <si>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</si>
  <si>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</si>
  <si>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</si>
  <si>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</si>
  <si>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</si>
  <si>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</si>
  <si>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</si>
  <si>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</si>
  <si>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</si>
  <si>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</si>
  <si>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</si>
  <si>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</si>
  <si>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</si>
  <si>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</si>
  <si>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</si>
  <si>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</si>
  <si>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</si>
  <si>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</si>
  <si>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</si>
  <si>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</si>
  <si>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</si>
  <si>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</si>
  <si>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</si>
  <si>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</si>
  <si>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</si>
  <si>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</si>
  <si>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</si>
  <si>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</si>
  <si>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</si>
  <si>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</si>
  <si>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</si>
  <si>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</si>
  <si>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</si>
  <si>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</si>
  <si>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</si>
  <si>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</si>
  <si>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</si>
  <si>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</si>
  <si>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</si>
  <si>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</si>
  <si>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</si>
  <si>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</si>
  <si>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</si>
  <si>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</si>
  <si>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</si>
  <si>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</si>
  <si>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</si>
  <si>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</si>
  <si>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</si>
  <si>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</si>
  <si>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</si>
  <si>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</si>
  <si>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</si>
  <si>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</si>
  <si>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</si>
  <si>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</si>
  <si>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</si>
  <si>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</si>
  <si>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</si>
  <si>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</si>
  <si>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</si>
  <si>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</si>
  <si>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</si>
  <si>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</si>
  <si>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</si>
  <si>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</si>
  <si>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</si>
  <si>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</si>
  <si>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</si>
  <si>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</si>
  <si>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</si>
  <si>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</si>
  <si>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</si>
  <si>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</si>
  <si>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</si>
  <si>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</si>
  <si>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</si>
  <si>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</si>
  <si>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</si>
  <si>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</si>
  <si>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</si>
  <si>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</si>
  <si>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</si>
  <si>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</si>
  <si>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</si>
  <si>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</si>
  <si>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</si>
  <si>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</si>
  <si>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</si>
  <si>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</si>
  <si>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</si>
  <si>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</si>
  <si>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</si>
  <si>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</si>
  <si>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</si>
  <si>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</si>
  <si>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</si>
  <si>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</si>
  <si>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</si>
  <si>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</si>
  <si>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</si>
  <si>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</si>
  <si>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</si>
  <si>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</si>
  <si>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</si>
  <si>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</si>
  <si>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</si>
  <si>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</si>
  <si>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</si>
  <si>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</si>
  <si>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</si>
  <si>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</si>
  <si>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</si>
  <si>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</si>
  <si>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</si>
  <si>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</si>
  <si>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</si>
  <si>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</si>
  <si>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</si>
  <si>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</si>
  <si>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</si>
  <si>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</si>
  <si>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</si>
  <si>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</si>
  <si>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</si>
  <si>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</si>
  <si>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</si>
  <si>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</si>
  <si>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</si>
  <si>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</si>
  <si>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</si>
  <si>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</si>
  <si>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</si>
  <si>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</si>
  <si>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</si>
  <si>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</si>
  <si>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</si>
  <si>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</si>
  <si>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</si>
  <si>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</si>
  <si>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</si>
  <si>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</si>
  <si>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</si>
  <si>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</si>
  <si>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</si>
  <si>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</si>
  <si>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</si>
  <si>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</si>
  <si>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</si>
  <si>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</si>
  <si>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</si>
  <si>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</si>
  <si>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</si>
  <si>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</si>
  <si>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</si>
  <si>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</si>
  <si>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</si>
  <si>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</si>
  <si>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</si>
  <si>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</si>
  <si>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</si>
  <si>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</si>
  <si>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</si>
  <si>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</si>
  <si>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</si>
  <si>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</si>
  <si>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</si>
  <si>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</si>
  <si>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</si>
  <si>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</si>
  <si>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</si>
  <si>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</si>
  <si>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</si>
  <si>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</si>
  <si>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</si>
  <si>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</si>
  <si>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</si>
  <si>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</si>
  <si>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</si>
  <si>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</si>
  <si>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</si>
  <si>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</si>
  <si>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</si>
  <si>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</si>
  <si>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</si>
  <si>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</si>
  <si>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</si>
  <si>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</si>
  <si>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</si>
  <si>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</si>
  <si>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</si>
  <si>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</si>
  <si>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</si>
  <si>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</si>
  <si>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</si>
  <si>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</si>
  <si>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</si>
  <si>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</si>
  <si>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</si>
  <si>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</si>
  <si>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</si>
  <si>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</si>
  <si>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</si>
  <si>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</si>
  <si>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</si>
  <si>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</si>
  <si>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</si>
  <si>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</si>
  <si>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</si>
  <si>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</si>
  <si>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</si>
  <si>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</si>
  <si>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</si>
  <si>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</si>
  <si>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</si>
  <si>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</si>
  <si>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</si>
  <si>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</si>
  <si>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</si>
  <si>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</si>
  <si>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</si>
  <si>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</si>
  <si>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</si>
  <si>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</si>
  <si>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</si>
  <si>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</si>
  <si>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</si>
  <si>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</si>
  <si>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</si>
  <si>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</si>
  <si>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</si>
  <si>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</si>
  <si>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</si>
  <si>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</si>
  <si>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</si>
  <si>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</si>
  <si>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</si>
  <si>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</si>
  <si>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</si>
  <si>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</si>
  <si>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</si>
  <si>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</si>
  <si>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</si>
  <si>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</si>
  <si>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</si>
  <si>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</si>
  <si>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</si>
  <si>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</si>
  <si>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</si>
  <si>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</si>
  <si>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</si>
  <si>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</si>
  <si>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</si>
  <si>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</si>
  <si>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</si>
  <si>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</si>
  <si>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</si>
  <si>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</si>
  <si>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</si>
  <si>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</si>
  <si>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</si>
  <si>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</si>
  <si>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</si>
  <si>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</si>
  <si>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</si>
  <si>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</si>
  <si>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</si>
  <si>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</si>
  <si>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</si>
  <si>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</si>
  <si>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</si>
  <si>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</si>
  <si>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</si>
  <si>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</si>
  <si>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</si>
  <si>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</si>
  <si>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</si>
  <si>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</si>
  <si>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</si>
  <si>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</si>
  <si>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</si>
  <si>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</si>
  <si>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</si>
  <si>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</si>
  <si>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</si>
  <si>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</si>
  <si>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</si>
  <si>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</si>
  <si>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</si>
  <si>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</si>
  <si>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</si>
  <si>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</si>
  <si>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</si>
  <si>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</si>
  <si>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</si>
  <si>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</si>
  <si>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</si>
  <si>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</si>
  <si>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</si>
  <si>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</si>
  <si>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</si>
  <si>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</si>
  <si>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</si>
  <si>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</si>
  <si>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</si>
  <si>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</si>
  <si>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</si>
  <si>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</si>
  <si>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</si>
  <si>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</si>
  <si>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</si>
  <si>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</si>
  <si>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</si>
  <si>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</si>
  <si>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</si>
  <si>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</si>
  <si>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</si>
  <si>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</si>
  <si>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</si>
  <si>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</si>
  <si>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</si>
  <si>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</si>
  <si>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</si>
  <si>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</si>
  <si>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</si>
  <si>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</si>
  <si>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</si>
  <si>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</si>
  <si>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</si>
  <si>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</si>
  <si>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</si>
  <si>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</si>
  <si>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</si>
  <si>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</si>
  <si>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</si>
  <si>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</si>
  <si>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</si>
  <si>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</si>
  <si>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</si>
  <si>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</si>
  <si>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</si>
  <si>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</si>
  <si>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</si>
  <si>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</si>
  <si>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</si>
  <si>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</si>
  <si>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</si>
  <si>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</si>
  <si>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</si>
  <si>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</si>
  <si>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</si>
  <si>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</si>
  <si>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</si>
  <si>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</si>
  <si>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</si>
  <si>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</si>
  <si>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</si>
  <si>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</si>
  <si>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</si>
  <si>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</si>
  <si>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</si>
  <si>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</si>
  <si>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</si>
  <si>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</si>
  <si>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</si>
  <si>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</si>
  <si>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</si>
  <si>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</si>
  <si>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</si>
  <si>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</si>
  <si>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</si>
  <si>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</si>
  <si>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</si>
  <si>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</si>
  <si>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</si>
  <si>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</si>
  <si>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</si>
  <si>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</si>
  <si>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</si>
  <si>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</si>
  <si>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</si>
  <si>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</si>
  <si>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</si>
  <si>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</si>
  <si>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</si>
  <si>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</si>
  <si>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</si>
  <si>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</si>
  <si>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</si>
  <si>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</si>
  <si>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</si>
  <si>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</si>
  <si>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</si>
  <si>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</si>
  <si>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</si>
  <si>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</si>
  <si>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</si>
  <si>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</si>
  <si>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</si>
  <si>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</si>
  <si>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</si>
  <si>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</si>
  <si>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</si>
  <si>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</si>
  <si>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</si>
  <si>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</si>
  <si>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</si>
  <si>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</si>
  <si>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</si>
  <si>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</si>
  <si>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</si>
  <si>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</si>
  <si>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</si>
  <si>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</si>
  <si>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</si>
  <si>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</si>
  <si>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</si>
  <si>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</si>
  <si>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</si>
  <si>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</si>
  <si>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</si>
  <si>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</si>
  <si>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</si>
  <si>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</si>
  <si>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</si>
  <si>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</si>
  <si>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</si>
  <si>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</si>
  <si>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</si>
  <si>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</si>
  <si>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</si>
  <si>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</si>
  <si>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</si>
  <si>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</si>
  <si>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</si>
  <si>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</si>
  <si>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</si>
  <si>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</si>
  <si>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</si>
  <si>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</si>
  <si>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</si>
  <si>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</si>
  <si>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</si>
  <si>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</si>
  <si>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</si>
  <si>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</si>
  <si>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</si>
  <si>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</si>
  <si>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</si>
  <si>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</si>
  <si>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</si>
  <si>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</si>
  <si>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</si>
  <si>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</si>
  <si>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</si>
  <si>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</si>
  <si>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</si>
  <si>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</si>
  <si>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</si>
  <si>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</si>
  <si>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</si>
  <si>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</si>
  <si>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</si>
  <si>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</si>
  <si>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</si>
  <si>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</si>
  <si>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</si>
  <si>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</si>
  <si>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</si>
  <si>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</si>
  <si>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</si>
  <si>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</si>
  <si>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</si>
  <si>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</si>
  <si>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</si>
  <si>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</si>
  <si>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</si>
  <si>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</si>
  <si>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</si>
  <si>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</si>
  <si>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</si>
  <si>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</si>
  <si>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</si>
  <si>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</si>
  <si>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</si>
  <si>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</si>
  <si>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</si>
  <si>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</si>
  <si>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</si>
  <si>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</si>
  <si>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</si>
  <si>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</si>
  <si>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</si>
  <si>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</si>
  <si>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</si>
  <si>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</si>
  <si>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</si>
  <si>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</si>
  <si>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</si>
  <si>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</si>
  <si>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</si>
  <si>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</si>
  <si>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</si>
  <si>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</si>
  <si>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</si>
  <si>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</si>
  <si>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</si>
  <si>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</si>
  <si>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</si>
  <si>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</si>
  <si>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</si>
  <si>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</si>
  <si>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</si>
  <si>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</si>
  <si>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</si>
  <si>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</si>
  <si>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</si>
  <si>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</si>
  <si>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</si>
  <si>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</si>
  <si>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</si>
  <si>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</si>
  <si>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</si>
  <si>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</si>
  <si>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</si>
  <si>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</si>
  <si>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</si>
  <si>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</si>
  <si>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</si>
  <si>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</si>
  <si>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</si>
  <si>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</si>
  <si>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</si>
  <si>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</si>
  <si>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</si>
  <si>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</si>
  <si>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</si>
  <si>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</si>
  <si>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</si>
  <si>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</si>
  <si>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</si>
  <si>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</si>
  <si>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</si>
  <si>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</si>
  <si>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</si>
  <si>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</si>
  <si>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</si>
  <si>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</si>
  <si>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</si>
  <si>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</si>
  <si>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</si>
  <si>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</si>
  <si>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</si>
  <si>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</si>
  <si>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</si>
  <si>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</si>
  <si>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</si>
  <si>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</si>
  <si>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</si>
  <si>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</si>
  <si>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</si>
  <si>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</si>
  <si>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</si>
  <si>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</si>
  <si>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</si>
  <si>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</si>
  <si>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</si>
  <si>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</si>
  <si>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</si>
  <si>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</si>
  <si>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</si>
  <si>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</si>
  <si>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</si>
  <si>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</si>
  <si>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</si>
  <si>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</si>
  <si>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</si>
  <si>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</si>
  <si>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</si>
  <si>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</si>
  <si>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</si>
  <si>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</si>
  <si>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</si>
  <si>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</si>
  <si>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</si>
  <si>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</si>
  <si>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</si>
  <si>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</si>
  <si>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</si>
  <si>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</si>
  <si>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</si>
  <si>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</si>
  <si>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</si>
  <si>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</si>
  <si>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</si>
  <si>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</si>
  <si>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</si>
  <si>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</si>
  <si>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</si>
  <si>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</si>
  <si>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</si>
  <si>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</si>
  <si>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</si>
  <si>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</si>
  <si>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</si>
  <si>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</si>
  <si>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</si>
  <si>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</si>
  <si>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</si>
  <si>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</si>
  <si>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</si>
  <si>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</si>
  <si>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</si>
  <si>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</si>
  <si>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</si>
  <si>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</si>
  <si>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</si>
  <si>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</si>
  <si>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</si>
  <si>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</si>
  <si>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</si>
  <si>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</si>
  <si>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</si>
  <si>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</si>
  <si>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</si>
  <si>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</si>
  <si>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</si>
  <si>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</si>
  <si>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</si>
  <si>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</si>
  <si>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</si>
  <si>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</si>
  <si>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</si>
  <si>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</si>
  <si>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</si>
  <si>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</si>
  <si>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</si>
  <si>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</si>
  <si>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</si>
  <si>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</si>
  <si>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</si>
  <si>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</si>
  <si>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</si>
  <si>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</si>
  <si>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</si>
  <si>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</si>
  <si>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</si>
  <si>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</si>
  <si>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</si>
  <si>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</si>
  <si>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</si>
  <si>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</si>
  <si>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</si>
  <si>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</si>
  <si>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</si>
  <si>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</si>
  <si>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</si>
  <si>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</si>
  <si>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</si>
  <si>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</si>
  <si>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</si>
  <si>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</si>
  <si>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</si>
  <si>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</si>
  <si>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</si>
  <si>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</si>
  <si>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</si>
  <si>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</si>
  <si>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</si>
  <si>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</si>
  <si>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</si>
  <si>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</si>
  <si>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</si>
  <si>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</si>
  <si>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</si>
  <si>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</si>
  <si>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</si>
  <si>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</si>
  <si>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</si>
  <si>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</si>
  <si>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</si>
  <si>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</si>
  <si>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</si>
  <si>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</si>
  <si>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</si>
  <si>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</si>
  <si>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</si>
  <si>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</si>
  <si>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</si>
  <si>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</si>
  <si>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</si>
  <si>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</si>
  <si>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</si>
  <si>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</si>
  <si>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</si>
  <si>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</si>
  <si>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</si>
  <si>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</si>
  <si>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</si>
  <si>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</si>
  <si>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</si>
  <si>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</si>
  <si>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</si>
  <si>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</si>
  <si>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</si>
  <si>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</si>
  <si>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</si>
  <si>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</si>
  <si>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</si>
  <si>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</si>
  <si>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</si>
  <si>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</si>
  <si>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</si>
  <si>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</si>
  <si>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</si>
  <si>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</si>
  <si>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</si>
  <si>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</si>
  <si>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</si>
  <si>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</si>
  <si>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</si>
  <si>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</si>
  <si>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</si>
  <si>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</si>
  <si>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</si>
  <si>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</si>
  <si>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</si>
  <si>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</si>
  <si>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</si>
  <si>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</si>
  <si>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</si>
  <si>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</si>
  <si>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</si>
  <si>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</si>
  <si>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</si>
  <si>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</si>
  <si>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</si>
  <si>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</si>
  <si>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</si>
  <si>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</si>
  <si>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</si>
  <si>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</si>
  <si>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</si>
  <si>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</si>
  <si>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</si>
  <si>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</si>
  <si>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</si>
  <si>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</si>
  <si>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</si>
  <si>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</si>
  <si>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</si>
  <si>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</si>
  <si>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</si>
  <si>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</si>
  <si>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</si>
  <si>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</si>
  <si>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</si>
  <si>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</si>
  <si>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</si>
  <si>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</si>
  <si>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</si>
  <si>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</si>
  <si>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</si>
  <si>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</si>
  <si>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</si>
  <si>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</si>
  <si>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</si>
  <si>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</si>
  <si>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</si>
  <si>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</si>
  <si>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</si>
  <si>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</si>
  <si>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</si>
  <si>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</si>
  <si>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</si>
  <si>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</si>
  <si>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</si>
  <si>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</si>
  <si>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</si>
  <si>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</si>
  <si>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</si>
  <si>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</si>
  <si>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</si>
  <si>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</si>
  <si>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</si>
  <si>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</si>
  <si>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</si>
  <si>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</si>
  <si>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</si>
  <si>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</si>
  <si>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</si>
  <si>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</si>
  <si>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</si>
  <si>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</si>
  <si>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</si>
  <si>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</si>
  <si>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</si>
  <si>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</si>
  <si>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</si>
  <si>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</si>
  <si>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</si>
  <si>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</si>
  <si>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</si>
  <si>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</si>
  <si>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</si>
  <si>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</si>
  <si>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</si>
  <si>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</si>
  <si>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</si>
  <si>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</si>
  <si>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</si>
  <si>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</si>
  <si>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</si>
  <si>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</si>
  <si>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</si>
  <si>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</si>
  <si>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</si>
  <si>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</si>
  <si>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</si>
  <si>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</si>
  <si>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</si>
  <si>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</si>
  <si>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</si>
  <si>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</si>
  <si>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</si>
  <si>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</si>
  <si>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</si>
  <si>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</si>
  <si>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</si>
  <si>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</si>
  <si>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</si>
  <si>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</si>
  <si>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</si>
  <si>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</si>
  <si>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</si>
  <si>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</si>
  <si>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</si>
  <si>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</si>
  <si>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</si>
  <si>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</si>
  <si>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</si>
  <si>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</si>
  <si>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</si>
  <si>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</si>
  <si>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</si>
  <si>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</si>
  <si>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</si>
  <si>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</si>
  <si>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</si>
  <si>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</si>
  <si>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</si>
  <si>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</si>
  <si>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</si>
  <si>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</si>
  <si>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</si>
  <si>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</si>
  <si>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</si>
  <si>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</si>
  <si>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</si>
  <si>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</si>
  <si>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</si>
  <si>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</si>
  <si>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</si>
  <si>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</si>
  <si>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</si>
  <si>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</si>
  <si>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</si>
  <si>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</si>
  <si>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</si>
  <si>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</si>
  <si>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</si>
  <si>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</si>
  <si>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</si>
  <si>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</si>
  <si>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</si>
  <si>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</si>
  <si>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</si>
  <si>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</si>
  <si>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</si>
  <si>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</si>
  <si>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</si>
  <si>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</si>
  <si>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</si>
  <si>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</si>
  <si>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</si>
  <si>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</si>
  <si>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</si>
  <si>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</si>
  <si>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</si>
  <si>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</si>
  <si>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</si>
  <si>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</si>
  <si>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</si>
  <si>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</si>
  <si>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</si>
  <si>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</si>
  <si>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</si>
  <si>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</si>
  <si>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</si>
  <si>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</si>
  <si>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</si>
  <si>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</si>
  <si>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</si>
  <si>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</si>
  <si>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</si>
  <si>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</si>
  <si>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</si>
  <si>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</si>
  <si>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</si>
  <si>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</si>
  <si>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</si>
  <si>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</si>
  <si>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</si>
  <si>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</si>
  <si>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</si>
  <si>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</si>
  <si>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</si>
  <si>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</si>
  <si>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</si>
  <si>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</si>
  <si>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</si>
  <si>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</si>
  <si>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</si>
  <si>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</si>
  <si>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</si>
  <si>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</si>
  <si>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</si>
  <si>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</si>
  <si>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</si>
  <si>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</si>
  <si>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</si>
  <si>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</si>
  <si>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</si>
  <si>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</si>
  <si>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</si>
  <si>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</si>
  <si>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</si>
  <si>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</si>
  <si>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</si>
  <si>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</si>
  <si>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</si>
  <si>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</si>
  <si>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</si>
  <si>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</si>
  <si>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</si>
  <si>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</si>
  <si>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</si>
  <si>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</si>
  <si>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</si>
  <si>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</si>
  <si>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</si>
  <si>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</si>
  <si>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</si>
  <si>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</si>
  <si>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</si>
  <si>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</si>
  <si>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</si>
  <si>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</si>
  <si>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</si>
  <si>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</si>
  <si>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</si>
  <si>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</si>
  <si>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</si>
  <si>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</si>
  <si>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</si>
  <si>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</si>
  <si>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</si>
  <si>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</si>
  <si>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</si>
  <si>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</si>
  <si>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</si>
  <si>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</si>
  <si>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</si>
  <si>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</si>
  <si>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</si>
  <si>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</si>
  <si>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</si>
  <si>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</si>
  <si>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</si>
  <si>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</si>
  <si>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</si>
  <si>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</si>
  <si>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</si>
  <si>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</si>
  <si>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</si>
  <si>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</si>
  <si>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</si>
  <si>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</si>
  <si>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</si>
  <si>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</si>
  <si>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</si>
  <si>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</si>
  <si>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</si>
  <si>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</si>
  <si>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</si>
  <si>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</si>
  <si>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</si>
  <si>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</si>
  <si>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</si>
  <si>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</si>
  <si>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</si>
  <si>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</si>
  <si>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</si>
  <si>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</si>
  <si>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</si>
  <si>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</si>
  <si>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</si>
  <si>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</si>
  <si>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</si>
  <si>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</si>
  <si>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</si>
  <si>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</si>
  <si>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</si>
  <si>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</si>
  <si>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</si>
  <si>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</si>
  <si>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</si>
  <si>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</si>
  <si>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</si>
  <si>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</si>
  <si>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</si>
  <si>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</si>
  <si>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</si>
  <si>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</si>
  <si>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</si>
  <si>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</si>
  <si>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</si>
  <si>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</si>
  <si>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</si>
  <si>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</si>
  <si>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</si>
  <si>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</si>
  <si>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</si>
  <si>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</si>
  <si>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</si>
  <si>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</si>
  <si>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</si>
  <si>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</si>
  <si>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</si>
  <si>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</si>
  <si>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</si>
  <si>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</si>
  <si>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</si>
  <si>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</si>
  <si>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</si>
  <si>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</si>
  <si>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</si>
  <si>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</si>
  <si>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</si>
  <si>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</si>
  <si>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</si>
  <si>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</si>
  <si>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</si>
  <si>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</si>
  <si>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</si>
  <si>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</si>
  <si>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</si>
  <si>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</si>
  <si>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</si>
  <si>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</si>
  <si>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</si>
  <si>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</si>
  <si>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</si>
  <si>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</si>
  <si>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</si>
  <si>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</si>
  <si>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</si>
  <si>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</si>
  <si>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</si>
  <si>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</si>
  <si>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</si>
  <si>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</si>
  <si>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</si>
  <si>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</si>
  <si>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</si>
  <si>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</si>
  <si>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</si>
  <si>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</si>
  <si>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</si>
  <si>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</si>
  <si>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</si>
  <si>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</si>
  <si>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</si>
  <si>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</si>
  <si>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</si>
  <si>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</si>
  <si>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</si>
  <si>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</si>
  <si>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</si>
  <si>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</si>
  <si>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</si>
  <si>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</si>
  <si>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</si>
  <si>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</si>
  <si>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</si>
  <si>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</si>
  <si>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</si>
  <si>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</si>
  <si>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</si>
  <si>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</si>
  <si>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</si>
  <si>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</si>
  <si>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</si>
  <si>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</si>
  <si>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</si>
  <si>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</si>
  <si>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</si>
  <si>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</si>
  <si>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</si>
  <si>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</si>
  <si>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</si>
  <si>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</si>
  <si>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</si>
  <si>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</si>
  <si>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</si>
  <si>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</si>
  <si>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</si>
  <si>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</si>
  <si>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</si>
  <si>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</si>
  <si>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</si>
  <si>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</si>
  <si>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</si>
  <si>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</si>
  <si>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</si>
  <si>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</si>
  <si>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</si>
  <si>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</si>
  <si>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</si>
  <si>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</si>
  <si>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</si>
  <si>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</si>
  <si>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</si>
  <si>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</si>
  <si>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</si>
  <si>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</si>
  <si>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</si>
  <si>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</si>
  <si>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</si>
  <si>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</si>
  <si>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</si>
  <si>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</si>
  <si>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</si>
  <si>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</si>
  <si>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</si>
  <si>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</si>
  <si>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</si>
  <si>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</si>
  <si>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</si>
  <si>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</si>
  <si>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</si>
  <si>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</si>
  <si>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</si>
  <si>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</si>
  <si>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</si>
  <si>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</si>
  <si>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</si>
  <si>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</si>
  <si>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</si>
  <si>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</si>
  <si>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</si>
  <si>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</si>
  <si>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</si>
  <si>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</si>
  <si>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</si>
  <si>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</si>
  <si>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</si>
  <si>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</si>
  <si>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</si>
  <si>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</si>
  <si>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</si>
  <si>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</si>
  <si>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</si>
  <si>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</si>
  <si>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</si>
  <si>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</si>
  <si>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</si>
  <si>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</si>
  <si>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</si>
  <si>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</si>
  <si>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</si>
  <si>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</si>
  <si>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</si>
  <si>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</si>
  <si>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</si>
  <si>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</si>
  <si>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</si>
  <si>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</si>
  <si>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</si>
  <si>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</si>
  <si>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</si>
  <si>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</si>
  <si>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</si>
  <si>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</si>
  <si>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</si>
  <si>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</si>
  <si>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</si>
  <si>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</si>
  <si>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</si>
  <si>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</si>
  <si>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</si>
  <si>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</si>
  <si>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</si>
  <si>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</si>
  <si>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</si>
  <si>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</si>
  <si>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</si>
  <si>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</si>
  <si>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</si>
  <si>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</si>
  <si>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</si>
  <si>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</si>
  <si>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</si>
  <si>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</si>
  <si>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</si>
  <si>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</si>
  <si>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</si>
  <si>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</si>
  <si>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</si>
  <si>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</si>
  <si>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</si>
  <si>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</si>
  <si>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</si>
  <si>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</si>
  <si>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</si>
  <si>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</si>
  <si>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</si>
  <si>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</si>
  <si>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</si>
  <si>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</si>
  <si>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</si>
  <si>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</si>
  <si>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</si>
  <si>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</si>
  <si>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</si>
  <si>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</si>
  <si>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</si>
  <si>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</si>
  <si>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</si>
  <si>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</si>
  <si>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</si>
  <si>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</si>
  <si>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</si>
  <si>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</si>
  <si>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</si>
  <si>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</si>
  <si>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</si>
  <si>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</si>
  <si>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</si>
  <si>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</si>
  <si>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</si>
  <si>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</si>
  <si>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</si>
  <si>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</si>
  <si>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</si>
  <si>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</si>
  <si>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</si>
  <si>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</si>
  <si>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</si>
  <si>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</si>
  <si>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</si>
  <si>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</si>
  <si>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</si>
  <si>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</si>
  <si>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</si>
  <si>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</si>
  <si>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</si>
  <si>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</si>
  <si>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</si>
  <si>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</si>
  <si>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</si>
  <si>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</si>
  <si>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</si>
  <si>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</si>
  <si>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</si>
  <si>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</si>
  <si>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</si>
  <si>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</si>
  <si>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</si>
  <si>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</si>
  <si>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</si>
  <si>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</si>
  <si>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</si>
  <si>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</si>
  <si>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</si>
  <si>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</si>
  <si>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</si>
  <si>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</si>
  <si>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</si>
  <si>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</si>
  <si>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</si>
  <si>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</si>
  <si>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</si>
  <si>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</si>
  <si>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</si>
  <si>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</si>
  <si>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</si>
  <si>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</si>
  <si>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</si>
  <si>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</si>
  <si>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</si>
  <si>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</si>
  <si>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</si>
  <si>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</si>
  <si>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</si>
  <si>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</si>
  <si>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</si>
  <si>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</si>
  <si>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</si>
  <si>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</si>
  <si>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</si>
  <si>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</si>
  <si>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</si>
  <si>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</si>
  <si>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</si>
  <si>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</si>
  <si>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</si>
  <si>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</si>
  <si>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</si>
  <si>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</si>
  <si>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</si>
  <si>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</si>
  <si>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</si>
  <si>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</si>
  <si>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</si>
  <si>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</si>
  <si>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</si>
  <si>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</si>
  <si>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</si>
  <si>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</si>
  <si>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</si>
  <si>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</si>
  <si>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</si>
  <si>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</si>
  <si>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</si>
  <si>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</si>
  <si>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</si>
  <si>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</si>
  <si>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</si>
  <si>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</si>
  <si>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</si>
  <si>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</si>
  <si>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</si>
  <si>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</si>
  <si>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</si>
  <si>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</si>
  <si>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</si>
  <si>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</si>
  <si>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</si>
  <si>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</si>
  <si>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</si>
  <si>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</si>
  <si>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</si>
  <si>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</si>
  <si>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</si>
  <si>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</si>
  <si>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</si>
  <si>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</si>
  <si>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</si>
  <si>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</si>
  <si>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</si>
  <si>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</si>
  <si>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</si>
  <si>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</si>
  <si>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</si>
  <si>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</si>
  <si>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</si>
  <si>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</si>
  <si>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</si>
  <si>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</si>
  <si>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</si>
  <si>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</si>
  <si>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</si>
  <si>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</si>
  <si>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</si>
  <si>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</si>
  <si>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</si>
  <si>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</si>
  <si>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</si>
  <si>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</si>
  <si>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</si>
  <si>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</si>
  <si>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</si>
  <si>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</si>
  <si>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</si>
  <si>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</si>
  <si>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</si>
  <si>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</si>
  <si>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</si>
  <si>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</si>
  <si>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</si>
  <si>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</si>
  <si>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</si>
  <si>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</si>
  <si>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</si>
  <si>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</si>
  <si>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</si>
  <si>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</si>
  <si>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</si>
  <si>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</si>
  <si>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</si>
  <si>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</si>
  <si>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</si>
  <si>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</si>
  <si>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</si>
  <si>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</si>
  <si>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</si>
  <si>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</si>
  <si>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</si>
  <si>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</si>
  <si>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</si>
  <si>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</si>
  <si>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</si>
  <si>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</si>
  <si>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</si>
  <si>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</si>
  <si>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</si>
  <si>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</si>
  <si>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</si>
  <si>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</si>
  <si>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</si>
  <si>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</si>
  <si>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</si>
  <si>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</si>
  <si>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</si>
  <si>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</si>
  <si>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</si>
  <si>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</si>
  <si>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</si>
  <si>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</si>
  <si>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</si>
  <si>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</si>
  <si>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</si>
  <si>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</si>
  <si>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</si>
  <si>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</si>
  <si>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</si>
  <si>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</si>
  <si>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</si>
  <si>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</si>
  <si>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</si>
  <si>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</si>
  <si>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</si>
  <si>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</si>
  <si>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</si>
  <si>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</si>
  <si>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</si>
  <si>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</si>
  <si>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</si>
  <si>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</si>
  <si>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</si>
  <si>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</si>
  <si>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</si>
  <si>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</si>
  <si>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</si>
  <si>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</si>
  <si>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</si>
  <si>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</si>
  <si>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</si>
  <si>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</si>
  <si>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</si>
  <si>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</si>
  <si>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</si>
  <si>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</si>
  <si>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</si>
  <si>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</si>
  <si>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</si>
  <si>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</si>
  <si>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</si>
  <si>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</si>
  <si>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</si>
  <si>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</si>
  <si>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</si>
  <si>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</si>
  <si>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</si>
  <si>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</si>
  <si>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</si>
  <si>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</si>
  <si>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</si>
  <si>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</si>
  <si>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</si>
  <si>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</si>
  <si>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</si>
  <si>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</si>
  <si>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</si>
  <si>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</si>
  <si>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</si>
  <si>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</si>
  <si>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</si>
  <si>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</si>
  <si>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</si>
  <si>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</si>
  <si>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</si>
  <si>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</si>
  <si>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</si>
  <si>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</si>
  <si>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</si>
  <si>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</si>
  <si>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</si>
  <si>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</si>
  <si>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</si>
  <si>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</si>
  <si>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</si>
  <si>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</si>
  <si>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</si>
  <si>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</si>
  <si>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</si>
  <si>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</si>
  <si>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</si>
  <si>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</si>
  <si>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</si>
  <si>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</si>
  <si>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</si>
  <si>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</si>
  <si>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</si>
  <si>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</si>
  <si>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</si>
  <si>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</si>
  <si>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</si>
  <si>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</si>
  <si>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</si>
  <si>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</si>
  <si>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</si>
  <si>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</si>
  <si>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</si>
  <si>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</si>
  <si>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</si>
  <si>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</si>
  <si>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</si>
  <si>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</si>
  <si>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</si>
  <si>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</si>
  <si>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</si>
  <si>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</si>
  <si>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</si>
  <si>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</si>
  <si>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</si>
  <si>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</si>
  <si>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</si>
  <si>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</si>
  <si>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</si>
  <si>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</si>
  <si>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</si>
  <si>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</si>
  <si>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</si>
  <si>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</si>
  <si>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</si>
  <si>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</si>
  <si>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</si>
  <si>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</si>
  <si>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</si>
  <si>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</si>
  <si>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</si>
  <si>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</si>
  <si>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</si>
  <si>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</si>
  <si>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</si>
  <si>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</si>
  <si>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</si>
  <si>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</si>
  <si>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</si>
  <si>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</si>
  <si>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</si>
  <si>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</si>
  <si>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</si>
  <si>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</si>
  <si>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</si>
  <si>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</si>
  <si>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</si>
  <si>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</si>
  <si>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</si>
  <si>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</si>
  <si>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</si>
  <si>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</si>
  <si>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</si>
  <si>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</si>
  <si>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</si>
  <si>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</si>
  <si>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</si>
  <si>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</si>
  <si>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</si>
  <si>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</si>
  <si>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</si>
  <si>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</si>
  <si>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</si>
  <si>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</si>
  <si>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</si>
  <si>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</si>
  <si>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</si>
  <si>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</si>
  <si>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</si>
  <si>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</si>
  <si>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</si>
  <si>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</si>
  <si>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</si>
  <si>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</si>
  <si>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</si>
  <si>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</si>
  <si>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</si>
  <si>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</si>
  <si>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</si>
  <si>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</si>
  <si>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</si>
  <si>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</si>
  <si>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</si>
  <si>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</si>
  <si>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</si>
  <si>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</si>
  <si>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</si>
  <si>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</si>
  <si>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</si>
  <si>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</si>
  <si>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</si>
  <si>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</si>
  <si>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</si>
  <si>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</si>
  <si>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</si>
  <si>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</si>
  <si>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</si>
  <si>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</si>
  <si>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</si>
  <si>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</si>
  <si>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</si>
  <si>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</si>
  <si>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</si>
  <si>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</si>
  <si>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</si>
  <si>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</si>
  <si>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</si>
  <si>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</si>
  <si>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</si>
  <si>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</si>
  <si>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</si>
  <si>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</si>
  <si>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</si>
  <si>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</si>
  <si>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</si>
  <si>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</si>
  <si>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</si>
  <si>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</si>
  <si>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</si>
  <si>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</si>
  <si>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</si>
  <si>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</si>
  <si>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</si>
  <si>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</si>
  <si>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</si>
  <si>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</si>
  <si>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</si>
  <si>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</si>
  <si>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</si>
  <si>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</si>
  <si>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</si>
  <si>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</si>
  <si>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</si>
  <si>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</si>
  <si>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</si>
  <si>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</si>
  <si>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</si>
  <si>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</si>
  <si>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</si>
  <si>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</si>
  <si>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</si>
  <si>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</si>
  <si>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</si>
  <si>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</si>
  <si>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</si>
  <si>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</si>
  <si>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</si>
  <si>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</si>
  <si>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</si>
  <si>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</si>
  <si>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</si>
  <si>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</si>
  <si>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</si>
  <si>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</si>
  <si>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</si>
  <si>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</si>
  <si>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</si>
  <si>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</si>
  <si>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</si>
  <si>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</si>
  <si>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</si>
  <si>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</si>
  <si>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</si>
  <si>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</si>
  <si>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</si>
  <si>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</si>
  <si>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</si>
  <si>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</si>
  <si>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</si>
  <si>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</si>
  <si>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</si>
  <si>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</si>
  <si>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</si>
  <si>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</si>
  <si>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</si>
  <si>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</si>
  <si>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</si>
  <si>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</si>
  <si>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</si>
  <si>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</si>
  <si>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</si>
  <si>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</si>
  <si>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</si>
  <si>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</si>
  <si>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</si>
  <si>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</si>
  <si>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</si>
  <si>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</si>
  <si>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</si>
  <si>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</si>
  <si>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</si>
  <si>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</si>
  <si>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</si>
  <si>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</si>
  <si>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</si>
  <si>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</si>
  <si>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</si>
  <si>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</si>
  <si>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</si>
  <si>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</si>
  <si>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</si>
  <si>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</si>
  <si>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</si>
  <si>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</si>
  <si>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</si>
  <si>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</si>
  <si>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</si>
  <si>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</si>
  <si>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</si>
  <si>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</si>
  <si>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</si>
  <si>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</si>
  <si>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</si>
  <si>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</si>
  <si>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</si>
  <si>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</si>
  <si>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</si>
  <si>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</si>
  <si>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</si>
  <si>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</si>
  <si>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</si>
  <si>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</si>
  <si>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</si>
  <si>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</si>
  <si>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</si>
  <si>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</si>
  <si>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</si>
  <si>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</si>
  <si>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</si>
  <si>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</si>
  <si>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</si>
  <si>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</si>
  <si>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</si>
  <si>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</si>
  <si>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</si>
  <si>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</si>
  <si>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</si>
  <si>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</si>
  <si>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</si>
  <si>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</si>
  <si>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</si>
  <si>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</si>
  <si>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</si>
  <si>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</si>
  <si>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</si>
  <si>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</si>
  <si>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</si>
  <si>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</si>
  <si>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</si>
  <si>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</si>
  <si>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</si>
  <si>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</si>
  <si>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</si>
  <si>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</si>
  <si>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</si>
  <si>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</si>
  <si>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</si>
  <si>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</si>
  <si>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</si>
  <si>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</si>
  <si>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</si>
  <si>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</si>
  <si>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</si>
  <si>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</si>
  <si>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</si>
  <si>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</si>
  <si>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</si>
  <si>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</si>
  <si>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</si>
  <si>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</si>
  <si>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</si>
  <si>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</si>
  <si>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</si>
  <si>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</si>
  <si>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</si>
  <si>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</si>
  <si>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</si>
  <si>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</si>
  <si>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</si>
  <si>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</si>
  <si>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</si>
  <si>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</si>
  <si>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</si>
  <si>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</si>
  <si>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</si>
  <si>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</si>
  <si>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</si>
  <si>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</si>
  <si>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</si>
  <si>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</si>
  <si>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</si>
  <si>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</si>
  <si>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</si>
  <si>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</si>
  <si>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</si>
  <si>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</si>
  <si>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</si>
  <si>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</si>
  <si>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</si>
  <si>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</si>
  <si>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</si>
  <si>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</si>
  <si>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</si>
  <si>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</si>
  <si>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</si>
  <si>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</si>
  <si>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</si>
  <si>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</si>
  <si>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</si>
  <si>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</si>
  <si>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</si>
  <si>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</si>
  <si>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</si>
  <si>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</si>
  <si>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</si>
  <si>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</si>
  <si>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</si>
  <si>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</si>
  <si>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</si>
  <si>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</si>
  <si>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</si>
  <si>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</si>
  <si>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</si>
  <si>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</si>
  <si>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</si>
  <si>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</si>
  <si>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</si>
  <si>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</si>
  <si>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</si>
  <si>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</si>
  <si>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</si>
  <si>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</si>
  <si>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</si>
  <si>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</si>
  <si>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</si>
  <si>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</si>
  <si>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</si>
  <si>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</si>
  <si>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</si>
  <si>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</si>
  <si>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</si>
  <si>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</si>
  <si>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</si>
  <si>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</si>
  <si>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</si>
  <si>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</si>
  <si>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</si>
  <si>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</si>
  <si>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</si>
  <si>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</si>
  <si>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</si>
  <si>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</si>
  <si>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</si>
  <si>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</si>
  <si>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</si>
  <si>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</si>
  <si>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</si>
  <si>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</si>
  <si>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</si>
  <si>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</si>
  <si>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</si>
  <si>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</si>
  <si>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</si>
  <si>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</si>
  <si>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</si>
  <si>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</si>
  <si>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</si>
  <si>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</si>
  <si>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</si>
  <si>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</si>
  <si>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</si>
  <si>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</si>
  <si>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</si>
  <si>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</si>
  <si>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</si>
  <si>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</si>
  <si>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</si>
  <si>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</si>
  <si>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</si>
  <si>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</si>
  <si>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</si>
  <si>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</si>
  <si>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</si>
  <si>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</si>
  <si>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</si>
  <si>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</si>
  <si>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</si>
  <si>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</si>
  <si>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</si>
  <si>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</si>
  <si>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</si>
  <si>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</si>
  <si>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</si>
  <si>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</si>
  <si>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</si>
  <si>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</si>
  <si>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</si>
  <si>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</si>
  <si>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</si>
  <si>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</si>
  <si>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</si>
  <si>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</si>
  <si>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</si>
  <si>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</si>
  <si>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</si>
  <si>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</si>
  <si>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</si>
  <si>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</si>
  <si>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</si>
  <si>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</si>
  <si>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</si>
  <si>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</si>
  <si>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</si>
  <si>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</si>
  <si>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</si>
  <si>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</si>
  <si>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</si>
  <si>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</si>
  <si>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</si>
  <si>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</si>
  <si>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</si>
  <si>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</si>
  <si>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</si>
  <si>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</si>
  <si>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</si>
  <si>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</si>
  <si>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</si>
  <si>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</si>
  <si>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</si>
  <si>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</si>
  <si>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</si>
  <si>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</si>
  <si>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</si>
  <si>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</si>
  <si>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</si>
  <si>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</si>
  <si>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</si>
  <si>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</si>
  <si>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</si>
  <si>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</si>
  <si>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</si>
  <si>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</si>
  <si>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</si>
  <si>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</si>
  <si>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</si>
  <si>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</si>
  <si>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</si>
  <si>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</si>
  <si>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</si>
  <si>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</si>
  <si>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</si>
  <si>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</si>
  <si>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</si>
  <si>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</si>
  <si>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</si>
  <si>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</si>
  <si>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</si>
  <si>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</si>
  <si>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</si>
  <si>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</si>
  <si>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</si>
  <si>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</si>
  <si>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</si>
  <si>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</si>
  <si>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</si>
  <si>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</si>
  <si>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</si>
  <si>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</si>
  <si>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</si>
  <si>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</si>
  <si>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</si>
  <si>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</si>
  <si>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</si>
  <si>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</si>
  <si>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</si>
  <si>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</si>
  <si>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</si>
  <si>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</si>
  <si>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</si>
  <si>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</si>
  <si>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</si>
  <si>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</si>
  <si>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</si>
  <si>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</si>
  <si>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</si>
  <si>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</si>
  <si>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</si>
  <si>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</si>
  <si>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</si>
  <si>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</si>
  <si>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</si>
  <si>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</si>
  <si>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</si>
  <si>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</si>
  <si>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</si>
  <si>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</si>
  <si>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</si>
  <si>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</si>
  <si>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</si>
  <si>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</si>
  <si>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</si>
  <si>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</si>
  <si>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</si>
  <si>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</si>
  <si>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</si>
  <si>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</si>
  <si>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</si>
  <si>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</si>
  <si>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</si>
  <si>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</si>
  <si>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</si>
  <si>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</si>
  <si>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</si>
  <si>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</si>
  <si>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</si>
  <si>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</si>
  <si>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</si>
  <si>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</si>
  <si>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</si>
  <si>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</si>
  <si>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</si>
  <si>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</si>
  <si>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</si>
  <si>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</si>
  <si>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</si>
  <si>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</si>
  <si>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</si>
  <si>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</si>
  <si>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</si>
  <si>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</si>
  <si>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</si>
  <si>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</si>
  <si>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</si>
  <si>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</si>
  <si>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</si>
  <si>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</si>
  <si>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</si>
  <si>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</si>
  <si>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</si>
  <si>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</si>
  <si>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</si>
  <si>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</si>
  <si>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</si>
  <si>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</si>
  <si>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</si>
  <si>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</si>
  <si>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</si>
  <si>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</si>
  <si>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</si>
  <si>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</si>
  <si>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</si>
  <si>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</si>
  <si>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</si>
  <si>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</si>
  <si>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</si>
  <si>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</si>
  <si>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</si>
  <si>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</si>
  <si>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</si>
  <si>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</si>
  <si>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</si>
  <si>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</si>
  <si>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</si>
  <si>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</si>
  <si>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</si>
  <si>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</si>
  <si>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</si>
  <si>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</si>
  <si>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</si>
  <si>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</si>
  <si>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</si>
  <si>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</si>
  <si>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</si>
  <si>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</si>
  <si>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</si>
  <si>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</si>
  <si>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</si>
  <si>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</si>
  <si>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</si>
  <si>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</si>
  <si>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</si>
  <si>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</si>
  <si>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</si>
  <si>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</si>
  <si>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</si>
  <si>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</si>
  <si>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</si>
  <si>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</si>
  <si>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</si>
  <si>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</si>
  <si>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</si>
  <si>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</si>
  <si>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</si>
  <si>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</si>
  <si>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</si>
  <si>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</si>
  <si>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</si>
  <si>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</si>
  <si>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</si>
  <si>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</si>
  <si>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</si>
  <si>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</si>
  <si>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</si>
  <si>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</si>
  <si>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</si>
  <si>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</si>
  <si>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</si>
  <si>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</si>
  <si>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</si>
  <si>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</si>
  <si>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</si>
  <si>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</si>
  <si>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</si>
  <si>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</si>
  <si>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</si>
  <si>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</si>
  <si>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</si>
  <si>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</si>
  <si>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</si>
  <si>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</si>
  <si>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</si>
  <si>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</si>
  <si>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</si>
  <si>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</si>
  <si>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</si>
  <si>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</si>
  <si>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</si>
  <si>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</si>
  <si>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</si>
  <si>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</si>
  <si>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</si>
  <si>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</si>
  <si>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</si>
  <si>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</si>
  <si>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</si>
  <si>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</si>
  <si>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</si>
  <si>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</si>
  <si>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</si>
  <si>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</si>
  <si>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</si>
  <si>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</si>
  <si>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</si>
  <si>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</si>
  <si>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</si>
  <si>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</si>
  <si>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</si>
  <si>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</si>
  <si>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</si>
  <si>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</si>
  <si>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</si>
  <si>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</si>
  <si>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</si>
  <si>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</si>
  <si>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</si>
  <si>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</si>
  <si>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</si>
  <si>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</si>
  <si>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</si>
  <si>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</si>
  <si>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</si>
  <si>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</si>
  <si>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</si>
  <si>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</si>
  <si>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</si>
  <si>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</si>
  <si>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</si>
  <si>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</si>
  <si>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</si>
  <si>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</si>
  <si>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</si>
  <si>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</si>
  <si>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</si>
  <si>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</si>
  <si>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</si>
  <si>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</si>
  <si>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</si>
  <si>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</si>
  <si>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</si>
  <si>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</si>
  <si>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</si>
  <si>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</si>
  <si>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</si>
  <si>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</si>
  <si>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</si>
  <si>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</si>
  <si>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</si>
  <si>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</si>
  <si>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</si>
  <si>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</si>
  <si>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</si>
  <si>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</si>
  <si>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</si>
  <si>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</si>
  <si>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</si>
  <si>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</si>
  <si>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</si>
  <si>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</si>
  <si>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</si>
  <si>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</si>
  <si>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</si>
  <si>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</si>
  <si>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</si>
  <si>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</si>
  <si>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</si>
  <si>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</si>
  <si>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</si>
  <si>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</si>
  <si>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</si>
  <si>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</si>
  <si>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</si>
  <si>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</si>
  <si>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</si>
  <si>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</si>
  <si>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</si>
  <si>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</si>
  <si>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</si>
  <si>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</si>
  <si>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</si>
  <si>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</si>
  <si>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</si>
  <si>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</si>
  <si>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</si>
  <si>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</si>
  <si>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</si>
  <si>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</si>
  <si>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</si>
  <si>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</si>
  <si>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</si>
  <si>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</si>
  <si>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</si>
  <si>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</si>
  <si>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</si>
  <si>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</si>
  <si>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</si>
  <si>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</si>
  <si>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</si>
  <si>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</si>
  <si>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</si>
  <si>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</si>
  <si>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</si>
  <si>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</si>
  <si>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</si>
  <si>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</si>
  <si>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</si>
  <si>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</si>
  <si>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</si>
  <si>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</si>
  <si>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</si>
  <si>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</si>
  <si>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</si>
  <si>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</si>
  <si>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</si>
  <si>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</si>
  <si>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</si>
  <si>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</si>
  <si>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</si>
  <si>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</si>
  <si>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</si>
  <si>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</si>
  <si>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</si>
  <si>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</si>
  <si>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</si>
  <si>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</si>
  <si>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</si>
  <si>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</si>
  <si>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</si>
  <si>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</si>
  <si>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</si>
  <si>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</si>
  <si>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</si>
  <si>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</si>
  <si>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</si>
  <si>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</si>
  <si>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</si>
  <si>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</si>
  <si>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</si>
  <si>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</si>
  <si>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</si>
  <si>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</si>
  <si>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</si>
  <si>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</si>
  <si>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</si>
  <si>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</si>
  <si>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</si>
  <si>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</si>
  <si>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</si>
  <si>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</si>
  <si>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</si>
  <si>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</si>
  <si>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</si>
  <si>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</si>
  <si>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</si>
  <si>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</si>
  <si>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</si>
  <si>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</si>
  <si>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</si>
  <si>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</si>
  <si>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</si>
  <si>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</si>
  <si>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</si>
  <si>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</si>
  <si>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</si>
  <si>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</si>
  <si>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</si>
  <si>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</si>
  <si>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</si>
  <si>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</si>
  <si>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</si>
  <si>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</si>
  <si>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</si>
  <si>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</si>
  <si>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</si>
  <si>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</si>
  <si>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</si>
  <si>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</si>
  <si>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</si>
  <si>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</si>
  <si>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</si>
  <si>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</si>
  <si>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</si>
  <si>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</si>
  <si>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</si>
  <si>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</si>
  <si>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</si>
  <si>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</si>
  <si>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</si>
  <si>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</si>
  <si>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</si>
  <si>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</si>
  <si>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</si>
  <si>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</si>
  <si>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</si>
  <si>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</si>
  <si>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</si>
  <si>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</si>
  <si>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</si>
  <si>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</si>
  <si>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</si>
  <si>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</si>
  <si>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</si>
  <si>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</si>
  <si>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</si>
  <si>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</si>
  <si>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</si>
  <si>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</si>
  <si>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</si>
  <si>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</si>
  <si>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</si>
  <si>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</si>
  <si>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</si>
  <si>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</si>
  <si>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</si>
  <si>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</si>
  <si>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</si>
  <si>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</si>
  <si>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</si>
  <si>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</si>
  <si>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</si>
  <si>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</si>
  <si>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</si>
  <si>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</si>
  <si>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</si>
  <si>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</si>
  <si>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</si>
  <si>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</si>
  <si>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</si>
  <si>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</si>
  <si>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</si>
  <si>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</si>
  <si>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</si>
  <si>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</si>
  <si>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</si>
  <si>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</si>
  <si>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</si>
  <si>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</si>
  <si>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</si>
  <si>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</si>
  <si>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</si>
  <si>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</si>
  <si>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</si>
  <si>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</si>
  <si>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</si>
  <si>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</si>
  <si>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</si>
  <si>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</si>
  <si>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</si>
  <si>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</si>
  <si>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</si>
  <si>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</si>
  <si>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</si>
  <si>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</si>
  <si>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</si>
  <si>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</si>
  <si>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</si>
  <si>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</si>
  <si>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</si>
  <si>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</si>
  <si>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</si>
  <si>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</si>
  <si>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</si>
  <si>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</si>
  <si>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</si>
  <si>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</si>
  <si>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</si>
  <si>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</si>
  <si>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</si>
  <si>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</si>
  <si>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</si>
  <si>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</si>
  <si>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</si>
  <si>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</si>
  <si>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</si>
  <si>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</si>
  <si>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</si>
  <si>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</si>
  <si>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</si>
  <si>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</si>
  <si>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</si>
  <si>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</si>
  <si>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</si>
  <si>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</si>
  <si>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</si>
  <si>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</si>
  <si>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</si>
  <si>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</si>
  <si>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</si>
  <si>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</si>
  <si>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</si>
  <si>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</si>
  <si>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</si>
  <si>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</si>
  <si>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</si>
  <si>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</si>
  <si>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</si>
  <si>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</si>
  <si>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</si>
  <si>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</si>
  <si>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</si>
  <si>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</si>
  <si>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</si>
  <si>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</si>
  <si>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</si>
  <si>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</si>
  <si>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</si>
  <si>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</si>
  <si>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</si>
  <si>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</si>
  <si>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</si>
  <si>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</si>
  <si>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</si>
  <si>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</si>
  <si>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</si>
  <si>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</si>
  <si>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</si>
  <si>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</si>
  <si>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</si>
  <si>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</si>
  <si>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</si>
  <si>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</si>
  <si>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</si>
  <si>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</si>
  <si>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</si>
  <si>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</si>
  <si>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</si>
  <si>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</si>
  <si>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</si>
  <si>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</si>
  <si>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</si>
  <si>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</si>
  <si>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</si>
  <si>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</si>
  <si>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</si>
  <si>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</si>
  <si>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</si>
  <si>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</si>
  <si>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</si>
  <si>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</si>
  <si>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</si>
  <si>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</si>
  <si>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</si>
  <si>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</si>
  <si>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</si>
  <si>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</si>
  <si>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</si>
  <si>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</si>
  <si>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</si>
  <si>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</si>
  <si>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</si>
  <si>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</si>
  <si>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</si>
  <si>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</si>
  <si>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</si>
  <si>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</si>
  <si>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</si>
  <si>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</si>
  <si>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</si>
  <si>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</si>
  <si>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</si>
  <si>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</si>
  <si>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</si>
  <si>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</si>
  <si>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</si>
  <si>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</si>
  <si>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</si>
  <si>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</si>
  <si>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</si>
  <si>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</si>
  <si>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</si>
  <si>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</si>
  <si>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</si>
  <si>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</si>
  <si>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</si>
  <si>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</si>
  <si>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</si>
  <si>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</si>
  <si>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</si>
  <si>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</si>
  <si>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</si>
  <si>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</si>
  <si>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</si>
  <si>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</si>
  <si>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</si>
  <si>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</si>
  <si>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</si>
  <si>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</si>
  <si>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</si>
  <si>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</si>
  <si>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</si>
  <si>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</si>
  <si>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</si>
  <si>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</si>
  <si>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</si>
  <si>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</si>
  <si>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</si>
  <si>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</si>
  <si>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</si>
  <si>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</si>
  <si>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</si>
  <si>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</si>
  <si>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</si>
  <si>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</si>
  <si>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</si>
  <si>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</si>
  <si>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</si>
  <si>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</si>
  <si>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</si>
  <si>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</si>
  <si>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</si>
  <si>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</si>
  <si>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</si>
  <si>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</si>
  <si>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</si>
  <si>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</si>
  <si>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</si>
  <si>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</si>
  <si>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</si>
  <si>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</si>
  <si>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</si>
  <si>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</si>
  <si>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</si>
  <si>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</si>
  <si>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</si>
  <si>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</si>
  <si>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</si>
  <si>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</si>
  <si>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</si>
  <si>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</si>
  <si>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</si>
  <si>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</si>
  <si>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</si>
  <si>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</si>
  <si>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</si>
  <si>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</si>
  <si>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</si>
  <si>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</si>
  <si>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</si>
  <si>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</si>
  <si>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</si>
  <si>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</si>
  <si>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</si>
  <si>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</si>
  <si>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</si>
  <si>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</si>
  <si>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</si>
  <si>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</si>
  <si>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</si>
  <si>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</si>
  <si>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</si>
  <si>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</si>
  <si>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</si>
  <si>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</si>
  <si>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</si>
  <si>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</si>
  <si>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</si>
  <si>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</si>
  <si>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</si>
  <si>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</si>
  <si>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</si>
  <si>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</si>
  <si>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</si>
  <si>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</si>
  <si>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</si>
  <si>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</si>
  <si>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</si>
  <si>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</si>
  <si>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</si>
  <si>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</si>
  <si>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</si>
  <si>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</si>
  <si>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</si>
  <si>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</si>
  <si>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</si>
  <si>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</si>
  <si>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</si>
  <si>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</si>
  <si>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</si>
  <si>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</si>
  <si>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</si>
  <si>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</si>
  <si>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</si>
  <si>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</si>
  <si>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</si>
  <si>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</si>
  <si>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</si>
  <si>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</si>
  <si>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</si>
  <si>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</si>
  <si>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</si>
  <si>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</si>
  <si>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</si>
  <si>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</si>
  <si>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</si>
  <si>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</si>
  <si>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</si>
  <si>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</si>
  <si>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</si>
  <si>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</si>
  <si>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</si>
  <si>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</si>
  <si>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</si>
  <si>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</si>
  <si>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</si>
  <si>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</si>
  <si>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</si>
  <si>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</si>
  <si>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</si>
  <si>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</si>
  <si>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</si>
  <si>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</si>
  <si>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</si>
  <si>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</si>
  <si>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</si>
  <si>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</si>
  <si>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</si>
  <si>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</si>
  <si>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</si>
  <si>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</si>
  <si>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</si>
  <si>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</si>
  <si>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</si>
  <si>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</si>
  <si>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</si>
  <si>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</si>
  <si>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</si>
  <si>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</si>
  <si>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</si>
  <si>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</si>
  <si>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</si>
  <si>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</si>
  <si>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</si>
  <si>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</si>
  <si>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</si>
  <si>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</si>
  <si>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</si>
  <si>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</si>
  <si>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</si>
  <si>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</si>
  <si>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</si>
  <si>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</si>
  <si>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</si>
  <si>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</si>
  <si>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</si>
  <si>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</si>
  <si>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</si>
  <si>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</si>
  <si>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</si>
  <si>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</si>
  <si>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</si>
  <si>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</si>
  <si>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</si>
  <si>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</si>
  <si>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</si>
  <si>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</si>
  <si>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</si>
  <si>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</si>
  <si>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</si>
  <si>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</si>
  <si>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</si>
  <si>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</si>
  <si>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</si>
  <si>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</si>
  <si>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</si>
  <si>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</si>
  <si>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</si>
  <si>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</si>
  <si>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</si>
  <si>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</si>
  <si>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</si>
  <si>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</si>
  <si>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</si>
  <si>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</si>
  <si>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</si>
  <si>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</si>
  <si>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</si>
  <si>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</si>
  <si>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</si>
  <si>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</si>
  <si>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</si>
  <si>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</si>
  <si>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</si>
  <si>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</si>
  <si>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</si>
  <si>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</si>
  <si>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</si>
  <si>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</si>
  <si>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</si>
  <si>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</si>
  <si>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</si>
  <si>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</si>
  <si>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</si>
  <si>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</si>
  <si>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</si>
  <si>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</si>
  <si>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</si>
  <si>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</si>
  <si>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</si>
  <si>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</si>
  <si>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</si>
  <si>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</si>
  <si>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</si>
  <si>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</si>
  <si>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</si>
  <si>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</si>
  <si>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</si>
  <si>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</si>
  <si>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</si>
  <si>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</si>
  <si>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</si>
  <si>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</si>
  <si>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</si>
  <si>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</si>
  <si>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</si>
  <si>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</si>
  <si>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</si>
  <si>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</si>
  <si>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</si>
  <si>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</si>
  <si>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</si>
  <si>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</si>
  <si>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</si>
  <si>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</si>
  <si>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</si>
  <si>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</si>
  <si>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</si>
  <si>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</si>
  <si>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</si>
  <si>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</si>
  <si>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</si>
  <si>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</si>
  <si>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</si>
  <si>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</si>
  <si>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</si>
  <si>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</si>
  <si>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</si>
  <si>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</si>
  <si>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</si>
  <si>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</si>
  <si>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</si>
  <si>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</si>
  <si>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</si>
  <si>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</si>
  <si>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</si>
  <si>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</si>
  <si>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</si>
  <si>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</si>
  <si>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</si>
  <si>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</si>
  <si>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</si>
  <si>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</si>
  <si>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</si>
  <si>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</si>
  <si>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</si>
  <si>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</si>
  <si>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</si>
  <si>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</si>
  <si>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</si>
  <si>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</si>
  <si>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</si>
  <si>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</si>
  <si>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</si>
  <si>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</si>
  <si>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</si>
  <si>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</si>
  <si>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</si>
  <si>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</si>
  <si>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</si>
  <si>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</si>
  <si>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</si>
  <si>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</si>
  <si>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</si>
  <si>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</si>
  <si>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</si>
  <si>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</si>
  <si>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</si>
  <si>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</si>
  <si>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</si>
  <si>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</si>
  <si>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</si>
  <si>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</si>
  <si>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</si>
  <si>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</si>
  <si>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</si>
  <si>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</si>
  <si>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</si>
  <si>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</si>
  <si>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</si>
  <si>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</si>
  <si>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</si>
  <si>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</si>
  <si>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</si>
  <si>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</si>
  <si>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</si>
  <si>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</si>
  <si>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</si>
  <si>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</si>
  <si>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</si>
  <si>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</si>
  <si>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</si>
  <si>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</si>
  <si>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</si>
  <si>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</si>
  <si>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</si>
  <si>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</si>
  <si>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</si>
  <si>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</si>
  <si>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</si>
  <si>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</si>
  <si>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</si>
  <si>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</si>
  <si>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</si>
  <si>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</si>
  <si>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</si>
  <si>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</si>
  <si>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</si>
  <si>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</si>
  <si>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</si>
  <si>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</si>
  <si>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</si>
  <si>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</si>
  <si>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</si>
  <si>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</si>
  <si>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</si>
  <si>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</si>
  <si>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</si>
  <si>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</si>
  <si>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</si>
  <si>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</si>
  <si>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</si>
  <si>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</si>
  <si>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</si>
  <si>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</si>
  <si>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</si>
  <si>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</si>
  <si>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</si>
  <si>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</si>
  <si>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</si>
  <si>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</si>
  <si>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</si>
  <si>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</si>
  <si>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</si>
  <si>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</si>
  <si>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</si>
  <si>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</si>
  <si>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</si>
  <si>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</si>
  <si>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</si>
  <si>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</si>
  <si>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</si>
  <si>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</si>
  <si>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</si>
  <si>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</si>
  <si>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</si>
  <si>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</si>
  <si>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</si>
  <si>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</si>
  <si>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</si>
  <si>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</si>
  <si>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</si>
  <si>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</si>
  <si>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</si>
  <si>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</si>
  <si>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</si>
  <si>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</si>
  <si>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</si>
  <si>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</si>
  <si>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</si>
  <si>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</si>
  <si>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</si>
  <si>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</si>
  <si>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</si>
  <si>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</si>
  <si>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</si>
  <si>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</si>
  <si>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</si>
  <si>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</si>
  <si>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</si>
  <si>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</si>
  <si>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</si>
  <si>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</si>
  <si>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</si>
  <si>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</si>
  <si>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</si>
  <si>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</si>
  <si>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</si>
  <si>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</si>
  <si>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</si>
  <si>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</si>
  <si>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</si>
  <si>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</si>
  <si>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</si>
  <si>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</si>
  <si>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</si>
  <si>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</si>
  <si>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</si>
  <si>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</si>
  <si>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</si>
  <si>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</si>
  <si>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</si>
  <si>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</si>
  <si>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</si>
  <si>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</si>
  <si>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</si>
  <si>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</si>
  <si>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</si>
  <si>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</si>
  <si>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</si>
  <si>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</si>
  <si>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</si>
  <si>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</si>
  <si>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</si>
  <si>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</si>
  <si>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</si>
  <si>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</si>
  <si>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</si>
  <si>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</si>
  <si>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</si>
  <si>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</si>
  <si>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</si>
  <si>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</si>
  <si>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</si>
  <si>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</si>
  <si>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</si>
  <si>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</si>
  <si>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</si>
  <si>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</si>
  <si>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</si>
  <si>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</si>
  <si>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</si>
  <si>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</si>
  <si>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</si>
  <si>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</si>
  <si>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</si>
  <si>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</si>
  <si>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</si>
  <si>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</si>
  <si>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</si>
  <si>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</si>
  <si>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</si>
  <si>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</si>
  <si>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</si>
  <si>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</si>
  <si>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</si>
  <si>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</si>
  <si>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</si>
  <si>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</si>
  <si>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</si>
  <si>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</si>
  <si>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</si>
  <si>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</si>
  <si>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</si>
  <si>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</si>
  <si>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</si>
  <si>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</si>
  <si>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</si>
  <si>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</si>
  <si>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</si>
  <si>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</si>
  <si>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</si>
  <si>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</si>
  <si>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</si>
  <si>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</si>
  <si>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</si>
  <si>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</si>
  <si>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</si>
  <si>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</si>
  <si>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</si>
  <si>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</si>
  <si>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</si>
  <si>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</si>
  <si>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</si>
  <si>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</si>
  <si>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</si>
  <si>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</si>
  <si>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</si>
  <si>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</si>
  <si>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</si>
  <si>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</si>
  <si>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</si>
  <si>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</si>
  <si>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</si>
  <si>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</si>
  <si>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</si>
  <si>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</si>
  <si>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</si>
  <si>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</si>
  <si>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</si>
  <si>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</si>
  <si>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</si>
  <si>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</si>
  <si>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</si>
  <si>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</si>
  <si>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</si>
  <si>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</si>
  <si>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</si>
  <si>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</si>
  <si>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</si>
  <si>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</si>
  <si>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</si>
  <si>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</si>
  <si>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</si>
  <si>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</si>
  <si>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</si>
  <si>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</si>
  <si>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</si>
  <si>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</si>
  <si>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</si>
  <si>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</si>
  <si>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</si>
  <si>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</si>
  <si>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</si>
  <si>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</si>
  <si>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</si>
  <si>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</si>
  <si>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</si>
  <si>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</si>
  <si>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</si>
  <si>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</si>
  <si>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</si>
  <si>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</si>
  <si>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</si>
  <si>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</si>
  <si>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</si>
  <si>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</si>
  <si>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</si>
  <si>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</si>
  <si>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</si>
  <si>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</si>
  <si>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</si>
  <si>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</si>
  <si>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</si>
  <si>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</si>
  <si>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</si>
  <si>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</si>
  <si>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</si>
  <si>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</si>
  <si>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</si>
  <si>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</si>
  <si>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</si>
  <si>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</si>
  <si>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</si>
  <si>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</si>
  <si>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</si>
  <si>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</si>
  <si>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</si>
  <si>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</si>
  <si>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</si>
  <si>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</si>
  <si>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</si>
  <si>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</si>
  <si>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</si>
  <si>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</si>
  <si>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</si>
  <si>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</si>
  <si>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</si>
  <si>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</si>
  <si>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</si>
  <si>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</si>
  <si>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</si>
  <si>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</si>
  <si>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</si>
  <si>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</si>
  <si>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</si>
  <si>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</si>
  <si>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</si>
  <si>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</si>
  <si>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</si>
  <si>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</si>
  <si>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</si>
  <si>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</si>
  <si>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</si>
  <si>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</si>
  <si>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</si>
  <si>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</si>
  <si>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</si>
  <si>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</si>
  <si>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</si>
  <si>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</si>
  <si>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</si>
  <si>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</si>
  <si>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</si>
  <si>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</si>
  <si>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</si>
  <si>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</si>
  <si>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</si>
  <si>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</si>
  <si>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</si>
  <si>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</si>
  <si>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</si>
  <si>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</si>
  <si>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</si>
  <si>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</si>
  <si>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</si>
  <si>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</si>
  <si>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</si>
  <si>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</si>
  <si>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</si>
  <si>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</si>
  <si>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</si>
  <si>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</si>
  <si>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</si>
  <si>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</si>
  <si>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</si>
  <si>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</si>
  <si>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</si>
  <si>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</si>
  <si>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</si>
  <si>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</si>
  <si>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</si>
  <si>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</si>
  <si>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</si>
  <si>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</si>
  <si>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</si>
  <si>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</si>
  <si>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</si>
  <si>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</si>
  <si>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</si>
  <si>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</si>
  <si>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</si>
  <si>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</si>
  <si>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</si>
  <si>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</si>
  <si>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</si>
  <si>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</si>
  <si>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</si>
  <si>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</si>
  <si>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</si>
  <si>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</si>
  <si>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</si>
  <si>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</si>
  <si>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</si>
  <si>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</si>
  <si>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</si>
  <si>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</si>
  <si>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</si>
  <si>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</si>
  <si>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</si>
  <si>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</si>
  <si>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</si>
  <si>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</si>
  <si>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</si>
  <si>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</si>
  <si>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</si>
  <si>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</si>
  <si>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</si>
  <si>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</si>
  <si>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</si>
  <si>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</si>
  <si>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</si>
  <si>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</si>
  <si>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</si>
  <si>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</si>
  <si>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</si>
  <si>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</si>
  <si>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</si>
  <si>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</si>
  <si>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</si>
  <si>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</si>
  <si>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</si>
  <si>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</si>
  <si>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</si>
  <si>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</si>
  <si>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</si>
  <si>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</si>
  <si>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</si>
  <si>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</si>
  <si>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</si>
  <si>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</si>
  <si>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</si>
  <si>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</si>
  <si>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</si>
  <si>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</si>
  <si>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</si>
  <si>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</si>
  <si>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</si>
  <si>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</si>
  <si>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</si>
  <si>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</si>
  <si>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</si>
  <si>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</si>
  <si>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</si>
  <si>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</si>
  <si>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</si>
  <si>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</si>
  <si>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</si>
  <si>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</si>
  <si>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</si>
  <si>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</si>
  <si>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</si>
  <si>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</si>
  <si>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</si>
  <si>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</si>
  <si>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</si>
  <si>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</si>
  <si>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</si>
  <si>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</si>
  <si>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</si>
  <si>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</si>
  <si>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</si>
  <si>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</si>
  <si>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</si>
  <si>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</si>
  <si>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</si>
  <si>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</si>
  <si>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</si>
  <si>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</si>
  <si>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</si>
  <si>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</si>
  <si>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</si>
  <si>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</si>
  <si>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</si>
  <si>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</si>
  <si>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</si>
  <si>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</si>
  <si>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</si>
  <si>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</si>
  <si>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</si>
  <si>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</si>
  <si>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</si>
  <si>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</si>
  <si>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</si>
  <si>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</si>
  <si>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</si>
  <si>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</si>
  <si>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</si>
  <si>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</si>
  <si>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</si>
  <si>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</si>
  <si>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</si>
  <si>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</si>
  <si>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</si>
  <si>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</si>
  <si>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</si>
  <si>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</si>
  <si>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</si>
  <si>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</si>
  <si>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</si>
  <si>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</si>
  <si>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</si>
  <si>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</si>
  <si>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</si>
  <si>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</si>
  <si>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</si>
  <si>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</si>
  <si>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</si>
  <si>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</si>
  <si>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</si>
  <si>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</si>
  <si>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</si>
  <si>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</si>
  <si>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</si>
  <si>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</si>
  <si>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</si>
  <si>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</si>
  <si>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</si>
  <si>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</si>
  <si>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</si>
  <si>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</si>
  <si>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</si>
  <si>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</si>
  <si>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</si>
  <si>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</si>
  <si>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</si>
  <si>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</si>
  <si>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</si>
  <si>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</si>
  <si>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</si>
  <si>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</si>
  <si>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</si>
  <si>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</si>
  <si>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</si>
  <si>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</si>
  <si>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</si>
  <si>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</si>
  <si>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</si>
  <si>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</si>
  <si>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</si>
  <si>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</si>
  <si>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</si>
  <si>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</si>
  <si>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</si>
  <si>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</si>
  <si>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</si>
  <si>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</si>
  <si>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</si>
  <si>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</si>
  <si>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</si>
  <si>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</si>
  <si>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</si>
  <si>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</si>
  <si>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</si>
  <si>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</si>
  <si>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</si>
  <si>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</si>
  <si>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</si>
  <si>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</si>
  <si>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</si>
  <si>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</si>
  <si>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</si>
  <si>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</si>
  <si>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</si>
  <si>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</si>
  <si>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</si>
  <si>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</si>
  <si>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</si>
  <si>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</si>
  <si>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</si>
  <si>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</si>
  <si>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</si>
  <si>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</si>
  <si>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</si>
  <si>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</si>
  <si>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</si>
  <si>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</si>
  <si>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</si>
  <si>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</si>
  <si>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</si>
  <si>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</si>
  <si>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</si>
  <si>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</si>
  <si>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</si>
  <si>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</si>
  <si>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</si>
  <si>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</si>
  <si>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</si>
  <si>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</si>
  <si>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</si>
  <si>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</si>
  <si>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</si>
  <si>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</si>
  <si>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</si>
  <si>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</si>
  <si>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</si>
  <si>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</si>
  <si>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</si>
  <si>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</si>
  <si>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</si>
  <si>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</si>
  <si>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</si>
  <si>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</si>
  <si>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</si>
  <si>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</si>
  <si>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</si>
  <si>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</si>
  <si>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</si>
  <si>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</si>
  <si>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</si>
  <si>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</si>
  <si>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</si>
  <si>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</si>
  <si>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</si>
  <si>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</si>
  <si>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</si>
  <si>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</si>
  <si>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</si>
  <si>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</si>
  <si>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</si>
  <si>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</si>
  <si>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</si>
  <si>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</si>
  <si>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</si>
  <si>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</si>
  <si>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</si>
  <si>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</si>
  <si>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</si>
  <si>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</si>
  <si>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</si>
  <si>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</si>
  <si>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</si>
  <si>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</si>
  <si>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</si>
  <si>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</si>
  <si>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</si>
  <si>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</si>
  <si>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</si>
  <si>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</si>
  <si>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</si>
  <si>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</si>
  <si>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</si>
  <si>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</si>
  <si>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</si>
  <si>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</si>
  <si>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</si>
  <si>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</si>
  <si>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</si>
  <si>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</si>
  <si>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</si>
  <si>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</si>
  <si>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</si>
  <si>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</si>
  <si>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</si>
  <si>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</si>
  <si>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</si>
  <si>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</si>
  <si>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</si>
  <si>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</si>
  <si>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</si>
  <si>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</si>
  <si>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</si>
  <si>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</si>
  <si>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</si>
  <si>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</si>
  <si>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</si>
  <si>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</si>
  <si>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</si>
  <si>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</si>
  <si>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</si>
  <si>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</si>
  <si>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</si>
  <si>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</si>
  <si>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</si>
  <si>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</si>
  <si>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</si>
  <si>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</si>
  <si>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</si>
  <si>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</si>
  <si>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</si>
  <si>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</si>
  <si>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</si>
  <si>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</si>
  <si>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</si>
  <si>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</si>
  <si>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</si>
  <si>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</si>
  <si>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</si>
  <si>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</si>
  <si>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</si>
  <si>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</si>
  <si>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</si>
  <si>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</si>
  <si>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</si>
  <si>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</si>
  <si>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</si>
  <si>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</si>
  <si>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</si>
  <si>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</si>
  <si>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</si>
  <si>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</si>
  <si>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</si>
  <si>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</si>
  <si>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</si>
  <si>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</si>
  <si>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</si>
  <si>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</si>
  <si>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</si>
  <si>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</si>
  <si>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</si>
  <si>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</si>
  <si>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</si>
  <si>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</si>
  <si>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</si>
  <si>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</si>
  <si>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</si>
  <si>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</si>
  <si>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</si>
  <si>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</si>
  <si>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</si>
  <si>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</si>
  <si>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</si>
  <si>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</si>
  <si>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</si>
  <si>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</si>
  <si>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</si>
  <si>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</si>
  <si>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</si>
  <si>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</si>
  <si>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</si>
  <si>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</si>
  <si>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</si>
  <si>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</si>
  <si>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</si>
  <si>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</si>
  <si>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</si>
  <si>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</si>
  <si>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</si>
  <si>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</si>
  <si>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</si>
  <si>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</si>
  <si>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</si>
  <si>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</si>
  <si>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</si>
  <si>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</si>
  <si>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</si>
  <si>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</si>
  <si>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</si>
  <si>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</si>
  <si>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</si>
  <si>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</si>
  <si>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</si>
  <si>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</si>
  <si>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</si>
  <si>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</si>
  <si>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</si>
  <si>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</si>
  <si>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</si>
  <si>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</si>
  <si>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</si>
  <si>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</si>
  <si>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</si>
  <si>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</si>
  <si>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</si>
  <si>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</si>
  <si>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</si>
  <si>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</si>
  <si>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</si>
  <si>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</si>
  <si>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</si>
  <si>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</si>
  <si>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</si>
  <si>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</si>
  <si>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</si>
  <si>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</si>
  <si>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</si>
  <si>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</si>
  <si>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</si>
  <si>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</si>
  <si>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</si>
  <si>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</si>
  <si>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</si>
  <si>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</si>
  <si>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</si>
  <si>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</si>
  <si>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</si>
  <si>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</si>
  <si>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</si>
  <si>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</si>
  <si>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</si>
  <si>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</si>
  <si>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</si>
  <si>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</si>
  <si>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</si>
  <si>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</si>
  <si>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</si>
  <si>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</si>
  <si>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</si>
  <si>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</si>
  <si>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</si>
  <si>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</si>
  <si>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</si>
  <si>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</si>
  <si>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</si>
  <si>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</si>
  <si>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</si>
  <si>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</si>
  <si>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</si>
  <si>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</si>
  <si>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</si>
  <si>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</si>
  <si>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</si>
  <si>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</si>
  <si>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</si>
  <si>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</si>
  <si>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</si>
  <si>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</si>
  <si>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</si>
  <si>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</si>
  <si>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</si>
  <si>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</si>
  <si>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</si>
  <si>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</si>
  <si>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</si>
  <si>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</si>
  <si>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</si>
  <si>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</si>
  <si>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</si>
  <si>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</si>
  <si>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</si>
  <si>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</si>
  <si>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</si>
  <si>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</si>
  <si>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</si>
  <si>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</si>
  <si>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</si>
  <si>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</si>
  <si>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</si>
  <si>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</si>
  <si>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</si>
  <si>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</si>
  <si>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</si>
  <si>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</si>
  <si>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</si>
  <si>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</si>
  <si>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</si>
  <si>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</si>
  <si>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</si>
  <si>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</si>
  <si>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</si>
  <si>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</si>
  <si>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</si>
  <si>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</si>
  <si>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</si>
  <si>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</si>
  <si>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</si>
  <si>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</si>
  <si>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</si>
  <si>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</si>
  <si>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</si>
  <si>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</si>
  <si>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</si>
  <si>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</si>
  <si>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</si>
  <si>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</si>
  <si>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</si>
  <si>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</si>
  <si>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</si>
  <si>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</si>
  <si>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</si>
  <si>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</si>
  <si>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</si>
  <si>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</si>
  <si>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</si>
  <si>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</si>
  <si>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</si>
  <si>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</si>
  <si>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</si>
  <si>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</si>
  <si>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</si>
  <si>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</si>
  <si>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</si>
  <si>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</si>
  <si>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</si>
  <si>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</si>
  <si>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</si>
  <si>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</si>
  <si>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</si>
  <si>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</si>
  <si>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</si>
  <si>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</si>
  <si>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</si>
  <si>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</si>
  <si>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</si>
  <si>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</si>
  <si>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</si>
  <si>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</si>
  <si>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</si>
  <si>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</si>
  <si>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</si>
  <si>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</si>
  <si>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</si>
  <si>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</si>
  <si>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</si>
  <si>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</si>
  <si>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</si>
  <si>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</si>
  <si>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</si>
  <si>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</si>
  <si>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</si>
  <si>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</si>
  <si>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</si>
  <si>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</si>
  <si>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</si>
  <si>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</si>
  <si>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</si>
  <si>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</si>
  <si>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</si>
  <si>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</si>
  <si>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</si>
  <si>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</si>
  <si>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</si>
  <si>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</si>
  <si>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</si>
  <si>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</si>
  <si>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</si>
  <si>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</si>
  <si>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</si>
  <si>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</si>
  <si>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</si>
  <si>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</si>
  <si>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</si>
  <si>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</si>
  <si>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</si>
  <si>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</si>
  <si>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</si>
  <si>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</si>
  <si>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</si>
  <si>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</si>
  <si>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</si>
  <si>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</si>
  <si>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</si>
  <si>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</si>
  <si>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</si>
  <si>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</si>
  <si>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</si>
  <si>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</si>
  <si>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</si>
  <si>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</si>
  <si>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</si>
  <si>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</si>
  <si>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</si>
  <si>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</si>
  <si>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</si>
  <si>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</si>
  <si>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</si>
  <si>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</si>
  <si>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</si>
  <si>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</si>
  <si>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</si>
  <si>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</si>
  <si>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</si>
  <si>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</si>
  <si>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</si>
  <si>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</si>
  <si>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</si>
  <si>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</si>
  <si>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</si>
  <si>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</si>
  <si>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</si>
  <si>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</si>
  <si>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</si>
  <si>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</si>
  <si>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</si>
  <si>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</si>
  <si>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</si>
  <si>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</si>
  <si>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</si>
  <si>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</si>
  <si>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</si>
  <si>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</si>
  <si>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</si>
  <si>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</si>
  <si>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</si>
  <si>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</si>
  <si>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</si>
  <si>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</si>
  <si>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</si>
  <si>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</si>
  <si>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</si>
  <si>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</si>
  <si>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</si>
  <si>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</si>
  <si>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</si>
  <si>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</si>
  <si>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</si>
  <si>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</si>
  <si>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</si>
  <si>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</si>
  <si>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</si>
  <si>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</si>
  <si>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</si>
  <si>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</si>
  <si>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</si>
  <si>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</si>
  <si>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</si>
  <si>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</si>
  <si>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</si>
  <si>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</si>
  <si>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</si>
  <si>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</si>
  <si>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</si>
  <si>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</si>
  <si>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</si>
  <si>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</si>
  <si>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</si>
  <si>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</si>
  <si>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</si>
  <si>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</si>
  <si>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</si>
  <si>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</si>
  <si>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</si>
  <si>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</si>
  <si>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</si>
  <si>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</si>
  <si>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</si>
  <si>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</si>
  <si>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</si>
  <si>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</si>
  <si>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</si>
  <si>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</si>
  <si>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</si>
  <si>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</si>
  <si>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</si>
  <si>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</si>
  <si>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</si>
  <si>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</si>
  <si>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</si>
  <si>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</si>
  <si>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</si>
  <si>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</si>
  <si>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</si>
  <si>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</si>
  <si>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</si>
  <si>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</si>
  <si>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</si>
  <si>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</si>
  <si>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</si>
  <si>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</si>
  <si>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</si>
  <si>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</si>
  <si>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</si>
  <si>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</si>
  <si>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</si>
  <si>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</si>
  <si>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</si>
  <si>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</si>
  <si>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</si>
  <si>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</si>
  <si>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</si>
  <si>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</si>
  <si>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</si>
  <si>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</si>
  <si>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</si>
  <si>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</si>
  <si>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</si>
  <si>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</si>
  <si>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</si>
  <si>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</si>
  <si>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</si>
  <si>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</si>
  <si>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</si>
  <si>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</si>
  <si>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</si>
  <si>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</si>
  <si>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</si>
  <si>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</si>
  <si>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</si>
  <si>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</si>
  <si>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</si>
  <si>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</si>
  <si>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</si>
  <si>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</si>
  <si>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</si>
  <si>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</si>
  <si>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</si>
  <si>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</si>
  <si>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</si>
  <si>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</si>
  <si>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</si>
  <si>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</si>
  <si>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</si>
  <si>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</si>
  <si>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</si>
  <si>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</si>
  <si>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</si>
  <si>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</si>
  <si>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</si>
  <si>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</si>
  <si>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</si>
  <si>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</si>
  <si>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</si>
  <si>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</si>
  <si>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</si>
  <si>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</si>
  <si>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</si>
  <si>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</si>
  <si>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</si>
  <si>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</si>
  <si>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</si>
  <si>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</si>
  <si>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</si>
  <si>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</si>
  <si>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</si>
  <si>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</si>
  <si>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</si>
  <si>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</si>
  <si>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</si>
  <si>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</si>
  <si>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</si>
  <si>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</si>
  <si>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</si>
  <si>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</si>
  <si>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</si>
  <si>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</si>
  <si>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</si>
  <si>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</si>
  <si>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</si>
  <si>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</si>
  <si>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</si>
  <si>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</si>
  <si>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</si>
  <si>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</si>
  <si>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</si>
  <si>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</si>
  <si>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</si>
  <si>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</si>
  <si>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</si>
  <si>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</si>
  <si>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</si>
  <si>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</si>
  <si>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</si>
  <si>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</si>
  <si>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</si>
  <si>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</si>
  <si>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</si>
  <si>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</si>
  <si>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</si>
  <si>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</si>
  <si>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</si>
  <si>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</si>
  <si>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</si>
  <si>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</si>
  <si>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</si>
  <si>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</si>
  <si>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</si>
  <si>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</si>
  <si>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</si>
  <si>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</si>
  <si>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</si>
  <si>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</si>
  <si>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</si>
  <si>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</si>
  <si>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</si>
  <si>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</si>
  <si>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</si>
  <si>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</si>
  <si>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</si>
  <si>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</si>
  <si>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</si>
  <si>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</si>
  <si>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</si>
  <si>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</si>
  <si>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</si>
  <si>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</si>
  <si>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</si>
  <si>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</si>
  <si>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</si>
  <si>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</si>
  <si>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</si>
  <si>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</si>
  <si>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</si>
  <si>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</si>
  <si>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</si>
  <si>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</si>
  <si>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</si>
  <si>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</si>
  <si>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</si>
  <si>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</si>
  <si>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</si>
  <si>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</si>
  <si>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</si>
  <si>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</si>
  <si>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</si>
  <si>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</si>
  <si>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</si>
  <si>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</si>
  <si>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</si>
  <si>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</si>
  <si>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</si>
  <si>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</si>
  <si>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</si>
  <si>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</si>
  <si>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</si>
  <si>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</si>
  <si>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</si>
  <si>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</si>
  <si>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</si>
  <si>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</si>
  <si>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</si>
  <si>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</si>
  <si>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</si>
  <si>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</si>
  <si>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</si>
  <si>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</si>
  <si>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</si>
  <si>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</si>
  <si>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</si>
  <si>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</si>
  <si>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</si>
  <si>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</si>
  <si>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</si>
  <si>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</si>
  <si>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</si>
  <si>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</si>
  <si>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</si>
  <si>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</si>
  <si>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</si>
  <si>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</si>
  <si>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</si>
  <si>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</si>
  <si>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</si>
  <si>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</si>
  <si>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</si>
  <si>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</si>
  <si>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</si>
  <si>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</si>
  <si>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</si>
  <si>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</si>
  <si>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</si>
  <si>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</si>
  <si>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</si>
  <si>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</si>
  <si>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</si>
  <si>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</si>
  <si>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</si>
  <si>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</si>
  <si>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</si>
  <si>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</si>
  <si>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</si>
  <si>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</si>
  <si>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</si>
  <si>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</si>
  <si>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</si>
  <si>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</si>
  <si>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</si>
  <si>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</si>
  <si>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</si>
  <si>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</si>
  <si>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</si>
  <si>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</si>
  <si>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</si>
  <si>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</si>
  <si>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</si>
  <si>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</si>
  <si>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</si>
  <si>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</si>
  <si>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</si>
  <si>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</si>
  <si>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</si>
  <si>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</si>
  <si>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</si>
  <si>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</si>
  <si>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</si>
  <si>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</si>
  <si>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</si>
  <si>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</si>
  <si>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</si>
  <si>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</si>
  <si>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</si>
  <si>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</si>
  <si>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</si>
  <si>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</si>
  <si>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</si>
  <si>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</si>
  <si>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</si>
  <si>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</si>
  <si>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</si>
  <si>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</si>
  <si>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</si>
  <si>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</si>
  <si>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</si>
  <si>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</si>
  <si>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</si>
  <si>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</si>
  <si>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</si>
  <si>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</si>
  <si>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</si>
  <si>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</si>
  <si>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</si>
  <si>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</si>
  <si>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</si>
  <si>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</si>
  <si>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</si>
  <si>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</si>
  <si>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</si>
  <si>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</si>
  <si>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</si>
  <si>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</si>
  <si>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</si>
  <si>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</si>
  <si>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</si>
  <si>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</si>
  <si>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</si>
  <si>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</si>
  <si>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</si>
  <si>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</si>
  <si>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</si>
  <si>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</si>
  <si>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</si>
  <si>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</si>
  <si>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</si>
  <si>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</si>
  <si>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</si>
  <si>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</si>
  <si>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</si>
  <si>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</si>
  <si>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</si>
  <si>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</si>
  <si>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</si>
  <si>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</si>
  <si>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</si>
  <si>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</si>
  <si>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</si>
  <si>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</si>
  <si>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</si>
  <si>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</si>
  <si>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</si>
  <si>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</si>
  <si>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</si>
  <si>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</si>
  <si>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</si>
  <si>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</si>
  <si>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</si>
  <si>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</si>
  <si>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</si>
  <si>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</si>
  <si>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</si>
  <si>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</si>
  <si>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</si>
  <si>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</si>
  <si>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</si>
  <si>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</si>
  <si>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</si>
  <si>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</si>
  <si>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</si>
  <si>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</si>
  <si>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</si>
  <si>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</si>
  <si>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</si>
  <si>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</si>
  <si>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</si>
  <si>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</si>
  <si>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</si>
  <si>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</si>
  <si>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</si>
  <si>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</si>
  <si>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</si>
  <si>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</si>
  <si>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</si>
  <si>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</si>
  <si>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</si>
  <si>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</si>
  <si>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</si>
  <si>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</si>
  <si>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</si>
  <si>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</si>
  <si>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</si>
  <si>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</si>
  <si>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</si>
  <si>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</si>
  <si>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</si>
  <si>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</si>
  <si>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</si>
  <si>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</si>
  <si>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</si>
  <si>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</si>
  <si>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</si>
  <si>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</si>
  <si>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</si>
  <si>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</si>
  <si>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</si>
  <si>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</si>
  <si>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</si>
  <si>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</si>
  <si>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</si>
  <si>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</si>
  <si>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</si>
  <si>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</si>
  <si>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</si>
  <si>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</si>
  <si>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</si>
  <si>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</si>
  <si>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</si>
  <si>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</si>
  <si>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</si>
  <si>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</si>
  <si>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</si>
  <si>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</si>
  <si>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</si>
  <si>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</si>
  <si>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</si>
  <si>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</si>
  <si>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</si>
  <si>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</si>
  <si>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</si>
  <si>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</si>
  <si>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</si>
  <si>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</si>
  <si>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</si>
  <si>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</si>
  <si>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</si>
  <si>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</si>
  <si>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</si>
  <si>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</si>
  <si>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</si>
  <si>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</si>
  <si>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</si>
  <si>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</si>
  <si>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</si>
  <si>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</si>
  <si>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</si>
  <si>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</si>
  <si>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</si>
  <si>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</si>
  <si>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</si>
  <si>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</si>
  <si>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</si>
  <si>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</si>
  <si>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</si>
  <si>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</si>
  <si>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</si>
  <si>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</si>
  <si>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</si>
  <si>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</si>
  <si>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</si>
  <si>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</si>
  <si>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</si>
  <si>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</si>
  <si>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</si>
  <si>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</si>
  <si>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</si>
  <si>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</si>
  <si>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</si>
  <si>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</si>
  <si>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</si>
  <si>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</si>
  <si>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</si>
  <si>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</si>
  <si>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</si>
  <si>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</si>
  <si>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</si>
  <si>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</si>
  <si>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</si>
  <si>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</si>
  <si>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</si>
  <si>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</si>
  <si>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</si>
  <si>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</si>
  <si>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</si>
  <si>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</si>
  <si>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</si>
  <si>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</si>
  <si>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</si>
  <si>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</si>
  <si>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</si>
  <si>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</si>
  <si>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</si>
  <si>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</si>
  <si>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</si>
  <si>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</si>
  <si>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</si>
  <si>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</si>
  <si>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</si>
  <si>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</si>
  <si>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</si>
  <si>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</si>
  <si>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</si>
  <si>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</si>
  <si>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</si>
  <si>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</si>
  <si>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</si>
  <si>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</si>
  <si>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</si>
  <si>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</si>
  <si>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</si>
  <si>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</si>
  <si>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</si>
  <si>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</si>
  <si>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</si>
  <si>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</si>
  <si>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</si>
  <si>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</si>
  <si>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</si>
  <si>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</si>
  <si>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</si>
  <si>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</si>
  <si>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</si>
  <si>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</si>
  <si>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</si>
  <si>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</si>
  <si>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</si>
  <si>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</si>
  <si>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</si>
  <si>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</si>
  <si>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</si>
  <si>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</si>
  <si>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</si>
  <si>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</si>
  <si>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</si>
  <si>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</si>
  <si>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</si>
  <si>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</si>
  <si>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</si>
  <si>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</si>
  <si>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</si>
  <si>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</si>
  <si>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</si>
  <si>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</si>
  <si>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</si>
  <si>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</si>
  <si>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</si>
  <si>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</si>
  <si>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</si>
  <si>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</si>
  <si>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</si>
  <si>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</si>
  <si>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</si>
  <si>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</si>
  <si>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</si>
  <si>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</si>
  <si>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</si>
  <si>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</si>
  <si>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</si>
  <si>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</si>
  <si>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</si>
  <si>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</si>
  <si>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</si>
  <si>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</si>
  <si>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</si>
  <si>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</si>
  <si>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</si>
  <si>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</si>
  <si>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</si>
  <si>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</si>
  <si>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</si>
  <si>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</si>
  <si>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</si>
  <si>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</si>
  <si>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</si>
  <si>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</si>
  <si>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</si>
  <si>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</si>
  <si>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</si>
  <si>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</si>
  <si>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</si>
  <si>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</si>
  <si>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</si>
  <si>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</si>
  <si>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</si>
  <si>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</si>
  <si>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</si>
  <si>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</si>
  <si>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</si>
  <si>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</si>
  <si>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</si>
  <si>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</si>
  <si>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</si>
  <si>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</si>
  <si>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</si>
  <si>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</si>
  <si>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</si>
  <si>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</si>
  <si>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</si>
  <si>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</si>
  <si>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</si>
  <si>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</si>
  <si>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</si>
  <si>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</si>
  <si>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</si>
  <si>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</si>
  <si>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</si>
  <si>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</si>
  <si>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</si>
  <si>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</si>
  <si>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</si>
  <si>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</si>
  <si>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</si>
  <si>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</si>
  <si>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</si>
  <si>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</si>
  <si>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</si>
  <si>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</si>
  <si>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</si>
  <si>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</si>
  <si>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</si>
  <si>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</si>
  <si>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</si>
  <si>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</si>
  <si>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</si>
  <si>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</si>
  <si>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</si>
  <si>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</si>
  <si>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</si>
  <si>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</si>
  <si>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</si>
  <si>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</si>
  <si>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</si>
  <si>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</si>
  <si>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</si>
  <si>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</si>
  <si>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</si>
  <si>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</si>
  <si>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</si>
  <si>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</si>
  <si>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</si>
  <si>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</si>
  <si>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</si>
  <si>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</si>
  <si>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</si>
  <si>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</si>
  <si>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</si>
  <si>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</si>
  <si>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</si>
  <si>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</si>
  <si>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</si>
  <si>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</si>
  <si>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</si>
  <si>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</si>
  <si>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</si>
  <si>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</si>
  <si>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</si>
  <si>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</si>
  <si>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</si>
  <si>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</si>
  <si>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</si>
  <si>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</si>
  <si>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</si>
  <si>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</si>
  <si>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</si>
  <si>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</si>
  <si>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</si>
  <si>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</si>
  <si>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</si>
  <si>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</si>
  <si>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</si>
  <si>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</si>
  <si>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</si>
  <si>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</si>
  <si>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</si>
  <si>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</si>
  <si>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</si>
  <si>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</si>
  <si>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</si>
  <si>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</si>
  <si>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</si>
  <si>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</si>
  <si>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</si>
  <si>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</si>
  <si>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</si>
  <si>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</si>
  <si>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</si>
  <si>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</si>
  <si>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</si>
  <si>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</si>
  <si>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</si>
  <si>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</si>
  <si>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</si>
  <si>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</si>
  <si>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</si>
  <si>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</si>
  <si>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</si>
  <si>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</si>
  <si>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</si>
  <si>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</si>
  <si>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</si>
  <si>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</si>
  <si>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</si>
  <si>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</si>
  <si>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</si>
  <si>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</si>
  <si>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</si>
  <si>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</si>
  <si>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</si>
  <si>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</si>
  <si>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</si>
  <si>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</si>
  <si>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</si>
  <si>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</si>
  <si>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</si>
  <si>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</si>
  <si>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</si>
  <si>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</si>
  <si>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</si>
  <si>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</si>
  <si>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</si>
  <si>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</si>
  <si>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</si>
  <si>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</si>
  <si>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</si>
  <si>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</si>
  <si>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</si>
  <si>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</si>
  <si>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</si>
  <si>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</si>
  <si>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</si>
  <si>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</si>
  <si>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</si>
  <si>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</si>
  <si>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</si>
  <si>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</si>
  <si>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</si>
  <si>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</si>
  <si>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</si>
  <si>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</si>
  <si>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</si>
  <si>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</si>
  <si>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</si>
  <si>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</si>
  <si>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</si>
  <si>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</si>
  <si>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</si>
  <si>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</si>
  <si>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</si>
  <si>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</si>
  <si>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</si>
  <si>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</si>
  <si>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</si>
  <si>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</si>
  <si>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</si>
  <si>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</si>
  <si>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</si>
  <si>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</si>
  <si>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</si>
  <si>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</si>
  <si>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</si>
  <si>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</si>
  <si>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</si>
  <si>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</si>
  <si>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</si>
  <si>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</si>
  <si>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</si>
  <si>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</si>
  <si>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</si>
  <si>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</si>
  <si>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</si>
  <si>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</si>
  <si>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</si>
  <si>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</si>
  <si>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</si>
  <si>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</si>
  <si>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</si>
  <si>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</si>
  <si>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</si>
  <si>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</si>
  <si>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</si>
  <si>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</si>
  <si>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</si>
  <si>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</si>
  <si>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</si>
  <si>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</si>
  <si>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</si>
  <si>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</si>
  <si>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</si>
  <si>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</si>
  <si>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</si>
  <si>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</si>
  <si>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</si>
  <si>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</si>
  <si>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</si>
  <si>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</si>
  <si>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</si>
  <si>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</si>
  <si>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</si>
  <si>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</si>
  <si>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</si>
  <si>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</si>
  <si>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</si>
  <si>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</si>
  <si>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</si>
  <si>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</si>
  <si>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</si>
  <si>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</si>
  <si>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</si>
  <si>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</si>
  <si>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</si>
  <si>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</si>
  <si>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</si>
  <si>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</si>
  <si>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</si>
  <si>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</si>
  <si>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</si>
  <si>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</si>
  <si>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</si>
  <si>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</si>
  <si>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</si>
  <si>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</si>
  <si>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</si>
  <si>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</si>
  <si>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</si>
  <si>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</si>
  <si>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</si>
  <si>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</si>
  <si>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</si>
  <si>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</si>
  <si>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</si>
  <si>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</si>
  <si>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</si>
  <si>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</si>
  <si>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</si>
  <si>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</si>
  <si>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</si>
  <si>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</si>
  <si>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</si>
  <si>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</si>
  <si>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</si>
  <si>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</si>
  <si>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</si>
  <si>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</si>
  <si>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</si>
  <si>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</si>
  <si>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</si>
  <si>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</si>
  <si>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</si>
  <si>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</si>
  <si>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</si>
  <si>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</si>
  <si>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</si>
  <si>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</si>
  <si>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</si>
  <si>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</si>
  <si>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</si>
  <si>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</si>
  <si>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</si>
  <si>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</si>
  <si>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</si>
  <si>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</si>
  <si>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</si>
  <si>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</si>
  <si>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</si>
  <si>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</si>
  <si>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</si>
  <si>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</si>
  <si>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</si>
  <si>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</si>
  <si>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</si>
  <si>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</si>
  <si>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</si>
  <si>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</si>
  <si>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</si>
  <si>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</si>
  <si>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</si>
  <si>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</si>
  <si>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</si>
  <si>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</si>
  <si>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</si>
  <si>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</si>
  <si>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</si>
  <si>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</si>
  <si>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</si>
  <si>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</si>
  <si>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</si>
  <si>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</si>
  <si>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</si>
  <si>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</si>
  <si>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</si>
  <si>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</si>
  <si>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</si>
  <si>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</si>
  <si>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</si>
  <si>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</si>
  <si>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</si>
  <si>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</si>
  <si>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</si>
  <si>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</si>
  <si>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</si>
  <si>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</si>
  <si>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</si>
  <si>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</si>
  <si>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</si>
  <si>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</si>
  <si>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</si>
  <si>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</si>
  <si>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</si>
  <si>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</si>
  <si>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</si>
  <si>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</si>
  <si>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</si>
  <si>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</si>
  <si>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</si>
  <si>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</si>
  <si>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</si>
  <si>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</si>
  <si>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</si>
  <si>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</si>
  <si>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</si>
  <si>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</si>
  <si>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</si>
  <si>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</si>
  <si>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</si>
  <si>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</si>
  <si>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</si>
  <si>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</si>
  <si>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</si>
  <si>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</si>
  <si>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</si>
  <si>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</si>
  <si>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</si>
  <si>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</si>
  <si>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</si>
  <si>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</si>
  <si>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</si>
  <si>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</si>
  <si>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</si>
  <si>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</si>
  <si>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</si>
  <si>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</si>
  <si>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</si>
  <si>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</si>
  <si>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</si>
  <si>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</si>
  <si>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</si>
  <si>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</si>
  <si>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</si>
  <si>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</si>
  <si>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</si>
  <si>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</si>
  <si>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</si>
  <si>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</si>
  <si>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</si>
  <si>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</si>
  <si>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</si>
  <si>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</si>
  <si>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</si>
  <si>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</si>
  <si>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</si>
  <si>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</si>
  <si>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</si>
  <si>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</si>
  <si>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</si>
  <si>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</si>
  <si>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</si>
  <si>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</si>
  <si>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</si>
  <si>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</si>
  <si>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</si>
  <si>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</si>
  <si>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</si>
  <si>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</si>
  <si>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</si>
  <si>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</si>
  <si>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</si>
  <si>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</si>
  <si>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</si>
  <si>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</si>
  <si>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</si>
  <si>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</si>
  <si>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</si>
  <si>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</si>
  <si>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</si>
  <si>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</si>
  <si>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</si>
  <si>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</si>
  <si>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</si>
  <si>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</si>
  <si>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</si>
  <si>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</si>
  <si>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</si>
  <si>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</si>
  <si>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</si>
  <si>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</si>
  <si>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</si>
  <si>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</si>
  <si>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</si>
  <si>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</si>
  <si>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</si>
  <si>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</si>
  <si>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</si>
  <si>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</si>
  <si>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</si>
  <si>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</si>
  <si>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</si>
  <si>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</si>
  <si>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</si>
  <si>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</si>
  <si>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</si>
  <si>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</si>
  <si>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</si>
  <si>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</si>
  <si>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</si>
  <si>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</si>
  <si>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</si>
  <si>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</si>
  <si>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</si>
  <si>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</si>
  <si>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</si>
  <si>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</si>
  <si>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</si>
  <si>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</si>
  <si>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</si>
  <si>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</si>
  <si>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</si>
  <si>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</si>
  <si>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</si>
  <si>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</si>
  <si>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</si>
  <si>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</si>
  <si>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</si>
  <si>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</si>
  <si>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</si>
  <si>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</si>
  <si>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</si>
  <si>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</si>
  <si>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</si>
  <si>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</si>
  <si>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</si>
  <si>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</si>
  <si>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</si>
  <si>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</si>
  <si>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</si>
  <si>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</si>
  <si>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</si>
  <si>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</si>
  <si>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</si>
  <si>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</si>
  <si>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</si>
  <si>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</si>
  <si>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</si>
  <si>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</si>
  <si>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</si>
  <si>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</si>
  <si>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</si>
  <si>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</si>
  <si>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</si>
  <si>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</si>
  <si>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</si>
  <si>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</si>
  <si>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</si>
  <si>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</si>
  <si>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</si>
  <si>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</si>
  <si>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</si>
  <si>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</si>
  <si>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</si>
  <si>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</si>
  <si>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</si>
  <si>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</si>
  <si>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</si>
  <si>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</si>
  <si>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</si>
  <si>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</si>
  <si>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</si>
  <si>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</si>
  <si>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</si>
  <si>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</si>
  <si>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</si>
  <si>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</si>
  <si>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</si>
  <si>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</si>
  <si>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</si>
  <si>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</si>
  <si>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</si>
  <si>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</si>
  <si>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</si>
  <si>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</si>
  <si>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</si>
  <si>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</si>
  <si>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</si>
  <si>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</si>
  <si>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</si>
  <si>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</si>
  <si>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</si>
  <si>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</si>
  <si>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</si>
  <si>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</si>
  <si>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</si>
  <si>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</si>
  <si>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</si>
  <si>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</si>
  <si>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</si>
  <si>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</si>
  <si>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</si>
  <si>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</si>
  <si>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</si>
  <si>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</si>
  <si>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</si>
  <si>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</si>
  <si>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</si>
  <si>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</si>
  <si>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</si>
  <si>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</si>
  <si>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</si>
  <si>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</si>
  <si>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</si>
  <si>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</si>
  <si>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</si>
  <si>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</si>
  <si>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</si>
  <si>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</si>
  <si>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</si>
  <si>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</si>
  <si>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</si>
  <si>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</si>
  <si>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</si>
  <si>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</si>
  <si>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</si>
  <si>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</si>
  <si>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</si>
  <si>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</si>
  <si>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</si>
  <si>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</si>
  <si>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</si>
  <si>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</si>
  <si>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</si>
  <si>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</si>
  <si>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</si>
  <si>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</si>
  <si>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</si>
  <si>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</si>
  <si>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</si>
  <si>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</si>
  <si>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</si>
  <si>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</si>
  <si>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</si>
  <si>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</si>
  <si>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</si>
  <si>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</si>
  <si>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</si>
  <si>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</si>
  <si>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</si>
  <si>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</si>
  <si>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</si>
  <si>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</si>
  <si>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</si>
  <si>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</si>
  <si>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</si>
  <si>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</si>
  <si>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</si>
  <si>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</si>
  <si>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</si>
  <si>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</si>
  <si>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</si>
  <si>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</si>
  <si>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</si>
  <si>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</si>
  <si>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</si>
  <si>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</si>
  <si>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</si>
  <si>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</si>
  <si>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</si>
  <si>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</si>
  <si>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</si>
  <si>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</si>
  <si>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</si>
  <si>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</si>
  <si>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</si>
  <si>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</si>
  <si>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</si>
  <si>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</si>
  <si>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</si>
  <si>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</si>
  <si>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</si>
  <si>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</si>
  <si>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</si>
  <si>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</si>
  <si>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</si>
  <si>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</si>
  <si>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</si>
  <si>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</si>
  <si>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</si>
  <si>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</si>
  <si>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</si>
  <si>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</si>
  <si>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</si>
  <si>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</si>
  <si>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</si>
  <si>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</si>
  <si>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</si>
  <si>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</si>
  <si>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</si>
  <si>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</si>
  <si>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</si>
  <si>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</si>
  <si>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</si>
  <si>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</si>
  <si>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</si>
  <si>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</si>
  <si>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</si>
  <si>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</si>
  <si>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</si>
  <si>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</si>
  <si>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</si>
  <si>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</si>
  <si>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</si>
  <si>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</si>
  <si>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</si>
  <si>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</si>
  <si>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</si>
  <si>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</si>
  <si>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</si>
  <si>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</si>
  <si>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</si>
  <si>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</si>
  <si>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</si>
  <si>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</si>
  <si>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</si>
  <si>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</si>
  <si>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</si>
  <si>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</si>
  <si>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</si>
  <si>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</si>
  <si>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</si>
  <si>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</si>
  <si>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</si>
  <si>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</si>
  <si>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</si>
  <si>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</si>
  <si>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</si>
  <si>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</si>
  <si>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</si>
  <si>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</si>
  <si>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</si>
  <si>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</si>
  <si>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</si>
  <si>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</si>
  <si>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</si>
  <si>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</si>
  <si>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</si>
  <si>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</si>
  <si>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</si>
  <si>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</si>
  <si>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</si>
  <si>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</si>
  <si>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</si>
  <si>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</si>
  <si>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</si>
  <si>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</si>
  <si>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</si>
  <si>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</si>
  <si>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</si>
  <si>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</si>
  <si>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</si>
  <si>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</si>
  <si>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</si>
  <si>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</si>
  <si>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</si>
  <si>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</si>
  <si>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</si>
  <si>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</si>
  <si>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</si>
  <si>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</si>
  <si>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</si>
  <si>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</si>
  <si>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</si>
  <si>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</si>
  <si>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</si>
  <si>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</si>
  <si>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</si>
  <si>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</si>
  <si>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</si>
  <si>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</si>
  <si>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</si>
  <si>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</si>
  <si>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</si>
  <si>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</si>
  <si>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</si>
  <si>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</si>
  <si>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</si>
  <si>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</si>
  <si>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</si>
  <si>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</si>
  <si>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</si>
  <si>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</si>
  <si>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</si>
  <si>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</si>
  <si>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</si>
  <si>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</si>
  <si>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</si>
  <si>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</si>
  <si>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</si>
  <si>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</si>
  <si>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</si>
  <si>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</si>
  <si>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</si>
  <si>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</si>
  <si>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</si>
  <si>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</si>
  <si>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</si>
  <si>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</si>
  <si>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</si>
  <si>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</si>
  <si>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</si>
  <si>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</si>
  <si>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</si>
  <si>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</si>
  <si>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</si>
  <si>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</si>
  <si>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</si>
  <si>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</si>
  <si>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</si>
  <si>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</si>
  <si>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</si>
  <si>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</si>
  <si>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</si>
  <si>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</si>
  <si>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</si>
  <si>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</si>
  <si>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</si>
  <si>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</si>
  <si>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</si>
  <si>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</si>
  <si>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</si>
  <si>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</si>
  <si>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</si>
  <si>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</si>
  <si>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</si>
  <si>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</si>
  <si>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</si>
  <si>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</si>
  <si>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</si>
  <si>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</si>
  <si>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</si>
  <si>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</si>
  <si>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</si>
  <si>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</si>
  <si>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</si>
  <si>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</si>
  <si>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</si>
  <si>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</si>
  <si>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</si>
  <si>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</si>
  <si>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</si>
  <si>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</si>
  <si>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</si>
  <si>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</si>
  <si>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</si>
  <si>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</si>
  <si>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</si>
  <si>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</si>
  <si>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</si>
  <si>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</si>
  <si>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</si>
  <si>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</si>
  <si>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</si>
  <si>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</si>
  <si>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</si>
  <si>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</si>
  <si>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</si>
  <si>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</si>
  <si>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</si>
  <si>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</si>
  <si>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</si>
  <si>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</si>
  <si>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</si>
  <si>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</si>
  <si>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</si>
  <si>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</si>
  <si>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</si>
  <si>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</si>
  <si>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</si>
  <si>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</si>
  <si>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</si>
  <si>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</si>
  <si>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</si>
  <si>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</si>
  <si>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</si>
  <si>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</si>
  <si>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</si>
  <si>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</si>
  <si>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</si>
  <si>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</si>
  <si>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</si>
  <si>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</si>
  <si>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</si>
  <si>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</si>
  <si>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</si>
  <si>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</si>
  <si>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</si>
  <si>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</si>
  <si>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</si>
  <si>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</si>
  <si>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</si>
  <si>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</si>
  <si>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</si>
  <si>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</si>
  <si>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</si>
  <si>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</si>
  <si>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</si>
  <si>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</si>
  <si>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</si>
  <si>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</si>
  <si>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</si>
  <si>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</si>
  <si>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</si>
  <si>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</si>
  <si>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</si>
  <si>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</si>
  <si>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</si>
  <si>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</si>
  <si>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</si>
  <si>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</si>
  <si>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</si>
  <si>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</si>
  <si>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</si>
  <si>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</si>
  <si>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</si>
  <si>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</si>
  <si>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</si>
  <si>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</si>
  <si>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</si>
  <si>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</si>
  <si>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</si>
  <si>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</si>
  <si>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</si>
  <si>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</si>
  <si>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</si>
  <si>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</si>
  <si>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</si>
  <si>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</si>
  <si>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</si>
  <si>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</si>
  <si>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</si>
  <si>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</si>
  <si>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</si>
  <si>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</si>
  <si>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</si>
  <si>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</si>
  <si>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</si>
  <si>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</si>
  <si>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</si>
  <si>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</si>
  <si>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</si>
  <si>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</si>
  <si>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</si>
  <si>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</si>
  <si>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</si>
  <si>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</si>
  <si>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</si>
  <si>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</si>
  <si>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</si>
  <si>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</si>
  <si>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</si>
  <si>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</si>
  <si>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</si>
  <si>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</si>
  <si>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</si>
  <si>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</si>
  <si>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</si>
  <si>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</si>
  <si>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</si>
  <si>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</si>
  <si>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</si>
  <si>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</si>
  <si>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</si>
  <si>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</si>
  <si>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</si>
  <si>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</si>
  <si>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</si>
  <si>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</si>
  <si>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</si>
  <si>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</si>
  <si>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</si>
  <si>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</si>
  <si>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</si>
  <si>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</si>
  <si>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</si>
  <si>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</si>
  <si>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</si>
  <si>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</si>
  <si>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</si>
  <si>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</si>
  <si>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</si>
  <si>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</si>
  <si>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</si>
  <si>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</si>
  <si>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</si>
  <si>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</si>
  <si>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</si>
  <si>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</si>
  <si>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</si>
  <si>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</si>
  <si>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</si>
  <si>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</si>
  <si>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</si>
  <si>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</si>
  <si>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</si>
  <si>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</si>
  <si>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</si>
  <si>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</si>
  <si>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</si>
  <si>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</si>
  <si>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</si>
  <si>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</si>
  <si>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</si>
  <si>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</si>
  <si>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</si>
  <si>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</si>
  <si>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</si>
  <si>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</si>
  <si>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</si>
  <si>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</si>
  <si>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</si>
  <si>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</si>
  <si>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</si>
  <si>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</si>
  <si>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</si>
  <si>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</si>
  <si>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</si>
  <si>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</si>
  <si>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</si>
  <si>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</si>
  <si>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</si>
  <si>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</si>
  <si>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</si>
  <si>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</si>
  <si>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</si>
  <si>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</si>
  <si>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</si>
  <si>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</si>
  <si>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</si>
  <si>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</si>
  <si>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</si>
  <si>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</si>
  <si>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</si>
  <si>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</si>
  <si>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</si>
  <si>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</si>
  <si>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</si>
  <si>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</si>
  <si>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</si>
  <si>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</si>
  <si>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</si>
  <si>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</si>
  <si>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</si>
  <si>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</si>
  <si>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</si>
  <si>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</si>
  <si>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</si>
  <si>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</si>
  <si>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</si>
  <si>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</si>
  <si>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</si>
  <si>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</si>
  <si>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</si>
  <si>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</si>
  <si>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</si>
  <si>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</si>
  <si>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</si>
  <si>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</si>
  <si>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</si>
  <si>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</si>
  <si>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</si>
  <si>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</si>
  <si>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</si>
  <si>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</si>
  <si>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</si>
  <si>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</si>
  <si>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</si>
  <si>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</si>
  <si>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</si>
  <si>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</si>
  <si>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</si>
  <si>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</si>
  <si>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</si>
  <si>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</si>
  <si>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</si>
  <si>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</si>
  <si>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</si>
  <si>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</si>
  <si>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</si>
  <si>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</si>
  <si>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</si>
  <si>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</si>
  <si>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</si>
  <si>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</si>
  <si>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</si>
  <si>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</si>
  <si>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</si>
  <si>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</si>
  <si>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</si>
  <si>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</si>
  <si>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</si>
  <si>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</si>
  <si>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</si>
  <si>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</si>
  <si>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</si>
  <si>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</si>
  <si>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</si>
  <si>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</si>
  <si>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</si>
  <si>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</si>
  <si>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</si>
  <si>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</si>
  <si>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</si>
  <si>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</si>
  <si>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</si>
  <si>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</si>
  <si>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</si>
  <si>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</si>
  <si>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</si>
  <si>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</si>
  <si>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</si>
  <si>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</si>
  <si>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</si>
  <si>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</si>
  <si>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</si>
  <si>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</si>
  <si>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</si>
  <si>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</si>
  <si>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</si>
  <si>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</si>
  <si>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</si>
  <si>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</si>
  <si>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</si>
  <si>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</si>
  <si>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</si>
  <si>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</si>
  <si>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</si>
  <si>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</si>
  <si>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</si>
  <si>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</si>
  <si>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</si>
  <si>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</si>
  <si>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</si>
  <si>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</si>
  <si>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</si>
  <si>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</si>
  <si>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</si>
  <si>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</si>
  <si>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</si>
  <si>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</si>
  <si>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</si>
  <si>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</si>
  <si>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</si>
  <si>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</si>
  <si>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</si>
  <si>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</si>
  <si>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</si>
  <si>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</si>
  <si>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</si>
  <si>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</si>
  <si>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</si>
  <si>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</si>
  <si>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</si>
  <si>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</si>
  <si>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</si>
  <si>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</si>
  <si>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</si>
  <si>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</si>
  <si>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</si>
  <si>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</si>
  <si>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</si>
  <si>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</si>
  <si>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</si>
  <si>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</si>
  <si>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</si>
  <si>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</si>
  <si>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</si>
  <si>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</si>
  <si>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</si>
  <si>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</si>
  <si>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</si>
  <si>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</si>
  <si>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</si>
  <si>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</si>
  <si>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</si>
  <si>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</si>
  <si>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</si>
  <si>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</si>
  <si>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</si>
  <si>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</si>
  <si>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</si>
  <si>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</si>
  <si>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</si>
  <si>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</si>
  <si>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</si>
  <si>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</si>
  <si>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</si>
  <si>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</si>
  <si>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</si>
  <si>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</si>
  <si>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</si>
  <si>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</si>
  <si>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</si>
  <si>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</si>
  <si>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</si>
  <si>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</si>
  <si>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</si>
  <si>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</si>
  <si>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</si>
  <si>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</si>
  <si>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</si>
  <si>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</si>
  <si>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</si>
  <si>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</si>
  <si>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</si>
  <si>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</si>
  <si>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</si>
  <si>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</si>
  <si>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</si>
  <si>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</si>
  <si>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</si>
  <si>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</si>
  <si>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</si>
  <si>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</si>
  <si>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</si>
  <si>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</si>
  <si>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</si>
  <si>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</si>
  <si>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</si>
  <si>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</si>
  <si>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</si>
  <si>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</si>
  <si>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</si>
  <si>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</si>
  <si>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</si>
  <si>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</si>
  <si>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</si>
  <si>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</si>
  <si>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</si>
  <si>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</si>
  <si>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</si>
  <si>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</si>
  <si>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</si>
  <si>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</si>
  <si>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</si>
  <si>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</si>
  <si>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</si>
  <si>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</si>
  <si>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</si>
  <si>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</si>
  <si>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</si>
  <si>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</si>
  <si>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</si>
  <si>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</si>
  <si>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</si>
  <si>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</si>
  <si>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</si>
  <si>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</si>
  <si>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</si>
  <si>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</si>
  <si>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</si>
  <si>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</si>
  <si>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</si>
  <si>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</si>
  <si>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</si>
  <si>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</si>
  <si>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</si>
  <si>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</si>
  <si>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</si>
  <si>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</si>
  <si>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</si>
  <si>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</si>
  <si>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</si>
  <si>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</si>
  <si>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</si>
  <si>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</si>
  <si>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</si>
  <si>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</si>
  <si>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</si>
  <si>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</si>
  <si>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</si>
  <si>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</si>
  <si>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</si>
  <si>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</si>
  <si>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</si>
  <si>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</si>
  <si>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</si>
  <si>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</si>
  <si>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</si>
  <si>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</si>
  <si>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</si>
  <si>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</si>
  <si>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</si>
  <si>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</si>
  <si>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</si>
  <si>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</si>
  <si>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</si>
  <si>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</si>
  <si>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</si>
  <si>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</si>
  <si>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</si>
  <si>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</si>
  <si>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</si>
  <si>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</si>
  <si>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</si>
  <si>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</si>
  <si>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</si>
  <si>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</si>
  <si>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</si>
  <si>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</si>
  <si>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</si>
  <si>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</si>
  <si>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</si>
  <si>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</si>
  <si>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</si>
  <si>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</si>
  <si>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</si>
  <si>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</si>
  <si>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</si>
  <si>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</si>
  <si>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</si>
  <si>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</si>
  <si>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</si>
  <si>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</si>
  <si>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</si>
  <si>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</si>
  <si>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</si>
  <si>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</si>
  <si>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</si>
  <si>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</si>
  <si>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</si>
  <si>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</si>
  <si>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</si>
  <si>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</si>
  <si>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</si>
  <si>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</si>
  <si>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</si>
  <si>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</si>
  <si>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</si>
  <si>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</si>
  <si>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</si>
  <si>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</si>
  <si>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</si>
  <si>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</si>
  <si>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</si>
  <si>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</si>
  <si>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</si>
  <si>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</si>
  <si>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</si>
  <si>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</si>
  <si>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</si>
  <si>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</si>
  <si>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</si>
  <si>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</si>
  <si>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</si>
  <si>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</si>
  <si>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</si>
  <si>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</si>
  <si>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</si>
  <si>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</si>
  <si>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</si>
  <si>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</si>
  <si>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</si>
  <si>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</si>
  <si>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</si>
  <si>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</si>
  <si>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</si>
  <si>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</si>
  <si>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</si>
  <si>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</si>
  <si>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</si>
  <si>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</si>
  <si>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</si>
  <si>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</si>
  <si>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</si>
  <si>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</si>
  <si>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</si>
  <si>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</si>
  <si>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</si>
  <si>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</si>
  <si>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</si>
  <si>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</si>
  <si>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</si>
  <si>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</si>
  <si>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</si>
  <si>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</si>
  <si>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</si>
  <si>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</si>
  <si>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</si>
  <si>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</si>
  <si>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</si>
  <si>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</si>
  <si>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</si>
  <si>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</si>
  <si>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</si>
  <si>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</si>
  <si>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</si>
  <si>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</si>
  <si>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</si>
  <si>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</si>
  <si>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</si>
  <si>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</si>
  <si>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</si>
  <si>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</si>
  <si>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</si>
  <si>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</si>
  <si>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</si>
  <si>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</si>
  <si>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</si>
  <si>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</si>
  <si>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</si>
  <si>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</si>
  <si>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</si>
  <si>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</si>
  <si>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</si>
  <si>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</si>
  <si>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</si>
  <si>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</si>
  <si>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</si>
  <si>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</si>
  <si>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</si>
  <si>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</si>
  <si>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</si>
  <si>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</si>
  <si>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</si>
  <si>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</si>
  <si>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</si>
  <si>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</si>
  <si>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</si>
  <si>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</si>
  <si>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</si>
  <si>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</si>
  <si>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</si>
  <si>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</si>
  <si>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</si>
  <si>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</si>
  <si>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</si>
  <si>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</si>
  <si>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</si>
  <si>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</si>
  <si>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</si>
  <si>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</si>
  <si>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</si>
  <si>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</si>
  <si>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</si>
  <si>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</si>
  <si>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</si>
  <si>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</si>
  <si>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</si>
  <si>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</si>
  <si>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</si>
  <si>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</si>
  <si>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</si>
  <si>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</si>
  <si>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</si>
  <si>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</si>
  <si>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</si>
  <si>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</si>
  <si>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</si>
  <si>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</si>
  <si>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</si>
  <si>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</si>
  <si>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</si>
  <si>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</si>
  <si>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</si>
  <si>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</si>
  <si>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</si>
  <si>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</si>
  <si>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</si>
  <si>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</si>
  <si>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</si>
  <si>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</si>
  <si>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</si>
  <si>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</si>
  <si>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</si>
  <si>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</si>
  <si>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</si>
  <si>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</si>
  <si>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</si>
  <si>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</si>
  <si>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</si>
  <si>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</si>
  <si>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</si>
  <si>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</si>
  <si>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</si>
  <si>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</si>
  <si>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</si>
  <si>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</si>
  <si>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</si>
  <si>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</si>
  <si>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</si>
  <si>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</si>
  <si>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</si>
  <si>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</si>
  <si>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</si>
  <si>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</si>
  <si>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</si>
  <si>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</si>
  <si>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</si>
  <si>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</si>
  <si>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</si>
  <si>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</si>
  <si>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</si>
  <si>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</si>
  <si>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</si>
  <si>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</si>
  <si>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</si>
  <si>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</si>
  <si>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</si>
  <si>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</si>
  <si>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</si>
  <si>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</si>
  <si>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</si>
  <si>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</si>
  <si>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</si>
  <si>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</si>
  <si>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</si>
  <si>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</si>
  <si>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</si>
  <si>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</si>
  <si>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</si>
  <si>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</si>
  <si>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</si>
  <si>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</si>
  <si>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</si>
  <si>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</si>
  <si>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</si>
  <si>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</si>
  <si>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</si>
  <si>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</si>
  <si>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</si>
  <si>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</si>
  <si>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</si>
  <si>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</si>
  <si>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</si>
  <si>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</si>
  <si>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</si>
  <si>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</si>
  <si>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</si>
  <si>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</si>
  <si>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</si>
  <si>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</si>
  <si>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</si>
  <si>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</si>
  <si>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</si>
  <si>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</si>
  <si>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</si>
  <si>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</si>
  <si>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</si>
  <si>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</si>
  <si>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</si>
  <si>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</si>
  <si>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</si>
  <si>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</si>
  <si>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</si>
  <si>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</si>
  <si>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</si>
  <si>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</si>
  <si>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</si>
  <si>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</si>
  <si>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</si>
  <si>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</si>
  <si>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</si>
  <si>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</si>
  <si>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</si>
  <si>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</si>
  <si>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</si>
  <si>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</si>
  <si>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</si>
  <si>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</si>
  <si>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</si>
  <si>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</si>
  <si>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</si>
  <si>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</si>
  <si>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</si>
  <si>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</si>
  <si>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</si>
  <si>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</si>
  <si>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</si>
  <si>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</si>
  <si>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</si>
  <si>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</si>
  <si>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</si>
  <si>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</si>
  <si>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</si>
  <si>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</si>
  <si>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</si>
  <si>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</si>
  <si>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</si>
  <si>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</si>
  <si>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</si>
  <si>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</si>
  <si>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</si>
  <si>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</si>
  <si>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</si>
  <si>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</si>
  <si>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</si>
  <si>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</si>
  <si>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</si>
  <si>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</si>
  <si>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</si>
  <si>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</si>
  <si>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</si>
  <si>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</si>
  <si>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</si>
  <si>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</si>
  <si>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</si>
  <si>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</si>
  <si>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</si>
  <si>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</si>
  <si>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</si>
  <si>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</si>
  <si>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</si>
  <si>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</si>
  <si>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</si>
  <si>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</si>
  <si>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</si>
  <si>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</si>
  <si>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</si>
  <si>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</si>
  <si>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</si>
  <si>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</si>
  <si>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</si>
  <si>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</si>
  <si>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</si>
  <si>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</si>
  <si>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</si>
  <si>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</si>
  <si>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</si>
  <si>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</si>
  <si>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</si>
  <si>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</si>
  <si>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</si>
  <si>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</si>
  <si>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</si>
  <si>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</si>
  <si>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</si>
  <si>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</si>
  <si>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</si>
  <si>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</si>
  <si>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</si>
  <si>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</si>
  <si>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</si>
  <si>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</si>
  <si>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</si>
  <si>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</si>
  <si>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</si>
  <si>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</si>
  <si>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</si>
  <si>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</si>
  <si>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</si>
  <si>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</si>
  <si>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</si>
  <si>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</si>
  <si>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</si>
  <si>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</si>
  <si>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</si>
  <si>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</si>
  <si>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</si>
  <si>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</si>
  <si>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</si>
  <si>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</si>
  <si>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</si>
  <si>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</si>
  <si>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</si>
  <si>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</si>
  <si>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</si>
  <si>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</si>
  <si>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</si>
  <si>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</si>
  <si>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</si>
  <si>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</si>
  <si>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</si>
  <si>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</si>
  <si>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</si>
  <si>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</si>
  <si>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</si>
  <si>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</si>
  <si>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</si>
  <si>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</si>
  <si>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</si>
  <si>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</si>
  <si>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</si>
  <si>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</si>
  <si>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</si>
  <si>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</si>
  <si>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</si>
  <si>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</si>
  <si>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</si>
  <si>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</si>
  <si>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</si>
  <si>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</si>
  <si>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</si>
  <si>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</si>
  <si>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</si>
  <si>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</si>
  <si>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</si>
  <si>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</si>
  <si>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</si>
  <si>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</si>
  <si>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</si>
  <si>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</si>
  <si>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</si>
  <si>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</si>
  <si>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</si>
  <si>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</si>
  <si>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</si>
  <si>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</si>
  <si>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</si>
  <si>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</si>
  <si>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</si>
  <si>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</si>
  <si>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</si>
  <si>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</si>
  <si>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</si>
  <si>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</si>
  <si>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</si>
  <si>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</si>
  <si>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</si>
  <si>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</si>
  <si>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</si>
  <si>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</si>
  <si>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</si>
  <si>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</si>
  <si>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</si>
  <si>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</si>
  <si>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</si>
  <si>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</si>
  <si>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</si>
  <si>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</si>
  <si>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</si>
  <si>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</si>
  <si>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</si>
  <si>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</si>
  <si>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</si>
  <si>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</si>
  <si>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</si>
  <si>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</si>
  <si>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</si>
  <si>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</si>
  <si>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</si>
  <si>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</si>
  <si>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</si>
  <si>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</si>
  <si>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</si>
  <si>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</si>
  <si>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</si>
  <si>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</si>
  <si>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</si>
  <si>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</si>
  <si>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</si>
  <si>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</si>
  <si>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</si>
  <si>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</si>
  <si>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</si>
  <si>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</si>
  <si>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</si>
  <si>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</si>
  <si>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</si>
  <si>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</si>
  <si>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</si>
  <si>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</si>
  <si>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</si>
  <si>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</si>
  <si>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</si>
  <si>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</si>
  <si>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</si>
  <si>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</si>
  <si>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</si>
  <si>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</si>
  <si>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</si>
  <si>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</si>
  <si>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</si>
  <si>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</si>
  <si>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</si>
  <si>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</si>
  <si>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</si>
  <si>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</si>
  <si>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</si>
  <si>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</si>
  <si>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</si>
  <si>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</si>
  <si>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</si>
  <si>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</si>
  <si>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</si>
  <si>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</si>
  <si>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</si>
  <si>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</si>
  <si>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</si>
  <si>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</si>
  <si>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</si>
  <si>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</si>
  <si>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</si>
  <si>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</si>
  <si>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</si>
  <si>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</si>
  <si>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</si>
  <si>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</si>
  <si>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</si>
  <si>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</si>
  <si>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</si>
  <si>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</si>
  <si>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</si>
  <si>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</si>
  <si>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</si>
  <si>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</si>
  <si>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</si>
  <si>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</si>
  <si>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</si>
  <si>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</si>
  <si>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</si>
  <si>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</si>
  <si>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</si>
  <si>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</si>
  <si>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</si>
  <si>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</si>
  <si>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</si>
  <si>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</si>
  <si>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</si>
  <si>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</si>
  <si>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</si>
  <si>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</si>
  <si>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</si>
  <si>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</si>
  <si>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</si>
  <si>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</si>
  <si>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</si>
  <si>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</si>
  <si>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</si>
  <si>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</si>
  <si>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</si>
  <si>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</si>
  <si>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</si>
  <si>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</si>
  <si>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</si>
  <si>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</si>
  <si>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</si>
  <si>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</si>
  <si>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</si>
  <si>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</si>
  <si>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</si>
  <si>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</si>
  <si>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</si>
  <si>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</si>
  <si>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</si>
  <si>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</si>
  <si>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</si>
  <si>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</si>
  <si>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</si>
  <si>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</si>
  <si>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</si>
  <si>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</si>
  <si>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</si>
  <si>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</si>
  <si>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</si>
  <si>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</si>
  <si>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</si>
  <si>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</si>
  <si>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</si>
  <si>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</si>
  <si>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</si>
  <si>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</si>
  <si>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</si>
  <si>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</si>
  <si>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</si>
  <si>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</si>
  <si>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</si>
  <si>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</si>
  <si>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</si>
  <si>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</si>
  <si>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</si>
  <si>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</si>
  <si>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</si>
  <si>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</si>
  <si>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</si>
  <si>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</si>
  <si>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</si>
  <si>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</si>
  <si>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</si>
  <si>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</si>
  <si>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</si>
  <si>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</si>
  <si>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</si>
  <si>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</si>
  <si>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</si>
  <si>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</si>
  <si>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</si>
  <si>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</si>
  <si>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</si>
  <si>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</si>
  <si>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</si>
  <si>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</si>
  <si>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</si>
  <si>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</si>
  <si>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</si>
  <si>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</si>
  <si>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</si>
  <si>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</si>
  <si>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</si>
  <si>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</si>
  <si>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</si>
  <si>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</si>
  <si>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</si>
  <si>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</si>
  <si>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</si>
  <si>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</si>
  <si>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</si>
  <si>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</si>
  <si>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</si>
  <si>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</si>
  <si>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</si>
  <si>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</si>
  <si>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</si>
  <si>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</si>
  <si>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</si>
  <si>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</si>
  <si>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</si>
  <si>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</si>
  <si>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</si>
  <si>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</si>
  <si>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</si>
  <si>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</si>
  <si>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</si>
  <si>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</si>
  <si>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</si>
  <si>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</si>
  <si>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</si>
  <si>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</si>
  <si>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</si>
  <si>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</si>
  <si>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</si>
  <si>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</si>
  <si>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</si>
  <si>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</si>
  <si>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</si>
  <si>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</si>
  <si>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</si>
  <si>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</si>
  <si>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</si>
  <si>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</si>
  <si>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</si>
  <si>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</si>
  <si>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</si>
  <si>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</si>
  <si>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</si>
  <si>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</si>
  <si>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</si>
  <si>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</si>
  <si>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</si>
  <si>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</si>
  <si>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</si>
  <si>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</si>
  <si>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</si>
  <si>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</si>
  <si>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</si>
  <si>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</si>
  <si>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</si>
  <si>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</si>
  <si>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</si>
  <si>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</si>
  <si>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</si>
  <si>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</si>
  <si>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</si>
  <si>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</si>
  <si>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</si>
  <si>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</si>
  <si>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</si>
  <si>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</si>
  <si>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</si>
  <si>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</si>
  <si>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</si>
  <si>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</si>
  <si>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</si>
  <si>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</si>
  <si>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</si>
  <si>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</si>
  <si>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</si>
  <si>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</si>
  <si>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</si>
  <si>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</si>
  <si>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</si>
  <si>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</si>
  <si>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</si>
  <si>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</si>
  <si>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</si>
  <si>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</si>
  <si>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</si>
  <si>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</si>
  <si>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</si>
  <si>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</si>
  <si>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</si>
  <si>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</si>
  <si>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</si>
  <si>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</si>
  <si>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</si>
  <si>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</si>
  <si>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</si>
  <si>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</si>
  <si>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</si>
  <si>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</si>
  <si>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</si>
  <si>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</si>
  <si>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</si>
  <si>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</si>
  <si>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</si>
  <si>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</si>
  <si>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</si>
  <si>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</si>
  <si>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</si>
  <si>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</si>
  <si>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</si>
  <si>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</si>
  <si>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</si>
  <si>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</si>
  <si>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</si>
  <si>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</si>
  <si>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</si>
  <si>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</si>
  <si>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</si>
  <si>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</si>
  <si>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</si>
  <si>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</si>
  <si>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</si>
  <si>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</si>
  <si>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</si>
  <si>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</si>
  <si>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</si>
  <si>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</si>
  <si>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</si>
  <si>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</si>
  <si>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</si>
  <si>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</si>
  <si>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</si>
  <si>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</si>
  <si>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</si>
  <si>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</si>
  <si>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</si>
  <si>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</si>
  <si>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</si>
  <si>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</si>
  <si>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</si>
  <si>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</si>
  <si>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</si>
  <si>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</si>
  <si>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</si>
  <si>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</si>
  <si>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</si>
  <si>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</si>
  <si>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</si>
  <si>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</si>
  <si>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</si>
  <si>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</si>
  <si>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</si>
  <si>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</si>
  <si>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</si>
  <si>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</si>
  <si>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</si>
  <si>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</si>
  <si>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</si>
  <si>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</si>
  <si>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</si>
  <si>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</si>
  <si>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</si>
  <si>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</si>
  <si>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</si>
  <si>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</si>
  <si>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</si>
  <si>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</si>
  <si>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</si>
  <si>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</si>
  <si>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</si>
  <si>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</si>
  <si>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</si>
  <si>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</si>
  <si>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</si>
  <si>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</si>
  <si>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</si>
  <si>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</si>
  <si>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</si>
  <si>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</si>
  <si>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</si>
  <si>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</si>
  <si>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</si>
  <si>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</si>
  <si>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</si>
  <si>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</si>
  <si>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</si>
  <si>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</si>
  <si>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</si>
  <si>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</si>
  <si>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</si>
  <si>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</si>
  <si>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</si>
  <si>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</si>
  <si>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</si>
  <si>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</si>
  <si>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</si>
  <si>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</si>
  <si>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</si>
  <si>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</si>
  <si>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</si>
  <si>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</si>
  <si>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</si>
  <si>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</si>
  <si>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</si>
  <si>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</si>
  <si>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</si>
  <si>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</si>
  <si>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</si>
  <si>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</si>
  <si>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</si>
  <si>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</si>
  <si>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</si>
  <si>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</si>
  <si>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</si>
  <si>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</si>
  <si>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</si>
  <si>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</si>
  <si>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</si>
  <si>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</si>
  <si>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</si>
  <si>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</si>
  <si>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</si>
  <si>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</si>
  <si>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</si>
  <si>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</si>
  <si>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</si>
  <si>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</si>
  <si>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</si>
  <si>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</si>
  <si>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</si>
  <si>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</si>
  <si>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</si>
  <si>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</si>
  <si>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</si>
  <si>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</si>
  <si>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</si>
  <si>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</si>
  <si>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</si>
  <si>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</si>
  <si>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</si>
  <si>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</si>
  <si>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</si>
  <si>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</si>
  <si>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</si>
  <si>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</si>
  <si>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</si>
  <si>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</si>
  <si>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</si>
  <si>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</si>
  <si>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</si>
  <si>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</si>
  <si>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</si>
  <si>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</si>
  <si>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</si>
  <si>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</si>
  <si>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</si>
  <si>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</si>
  <si>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</si>
  <si>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</si>
  <si>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</si>
  <si>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</si>
  <si>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</si>
  <si>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</si>
  <si>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</si>
  <si>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</si>
  <si>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</si>
  <si>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</si>
  <si>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</si>
  <si>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</si>
  <si>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</si>
  <si>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</si>
  <si>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</si>
  <si>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</si>
  <si>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</si>
  <si>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</si>
  <si>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</si>
  <si>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</si>
  <si>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</si>
  <si>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</si>
  <si>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</si>
  <si>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</si>
  <si>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</si>
  <si>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</si>
  <si>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</si>
  <si>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</si>
  <si>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</si>
  <si>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</si>
  <si>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</si>
  <si>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</si>
  <si>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</si>
  <si>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</si>
  <si>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</si>
  <si>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</si>
  <si>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</si>
  <si>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</si>
  <si>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</si>
  <si>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</si>
  <si>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</si>
  <si>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</si>
  <si>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</si>
  <si>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</si>
  <si>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</si>
  <si>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</si>
  <si>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</si>
  <si>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</si>
  <si>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</si>
  <si>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</si>
  <si>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</si>
  <si>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</si>
  <si>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</si>
  <si>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</si>
  <si>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</si>
  <si>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</si>
  <si>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</si>
  <si>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</si>
  <si>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</si>
  <si>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</si>
  <si>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</si>
  <si>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</si>
  <si>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</si>
  <si>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</si>
  <si>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</si>
  <si>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</si>
  <si>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</si>
  <si>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</si>
  <si>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</si>
  <si>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</si>
  <si>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</si>
  <si>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</si>
  <si>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</si>
  <si>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</si>
  <si>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</si>
  <si>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</si>
  <si>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</si>
  <si>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</si>
  <si>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</si>
  <si>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</si>
  <si>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</si>
  <si>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</si>
  <si>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</si>
  <si>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</si>
  <si>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</si>
  <si>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</si>
  <si>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</si>
  <si>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</si>
  <si>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</si>
  <si>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</si>
  <si>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</si>
  <si>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</si>
  <si>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</si>
  <si>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</si>
  <si>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</si>
  <si>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</si>
  <si>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</si>
  <si>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</si>
  <si>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</si>
  <si>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</si>
  <si>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</si>
  <si>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</si>
  <si>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</si>
  <si>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</si>
  <si>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</si>
  <si>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</si>
  <si>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</si>
  <si>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</si>
  <si>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</si>
  <si>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</si>
  <si>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</si>
  <si>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</si>
  <si>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</si>
  <si>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</si>
  <si>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</si>
  <si>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</si>
  <si>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</si>
  <si>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</si>
  <si>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</si>
  <si>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</si>
  <si>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</si>
  <si>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</si>
  <si>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</si>
  <si>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</si>
  <si>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</si>
  <si>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</si>
  <si>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</si>
  <si>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</si>
  <si>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</si>
  <si>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</si>
  <si>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</si>
  <si>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</si>
  <si>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</si>
  <si>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</si>
  <si>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</si>
  <si>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</si>
  <si>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</si>
  <si>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</si>
  <si>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</si>
  <si>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</si>
  <si>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</si>
  <si>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</si>
  <si>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</si>
  <si>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</si>
  <si>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</si>
  <si>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</si>
  <si>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</si>
  <si>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</si>
  <si>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</si>
  <si>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</si>
  <si>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</si>
  <si>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</si>
  <si>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</si>
  <si>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</si>
  <si>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</si>
  <si>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</si>
  <si>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</si>
  <si>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</si>
  <si>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</si>
  <si>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</si>
  <si>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</si>
  <si>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</si>
  <si>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</si>
  <si>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</si>
  <si>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</si>
  <si>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</si>
  <si>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</si>
  <si>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</si>
  <si>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</si>
  <si>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</si>
  <si>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</si>
  <si>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</si>
  <si>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</si>
  <si>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</si>
  <si>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</si>
  <si>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</si>
  <si>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</si>
  <si>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</si>
  <si>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</si>
  <si>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</si>
  <si>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</si>
  <si>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</si>
  <si>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</si>
  <si>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</si>
  <si>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</si>
  <si>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</si>
  <si>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</si>
  <si>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</si>
  <si>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</si>
  <si>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</si>
  <si>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</si>
  <si>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</si>
  <si>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</si>
  <si>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</si>
  <si>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</si>
  <si>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</si>
  <si>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</si>
  <si>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</si>
  <si>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</si>
  <si>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</si>
  <si>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</si>
  <si>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</si>
  <si>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</si>
  <si>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</si>
  <si>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</si>
  <si>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</si>
  <si>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</si>
  <si>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</si>
  <si>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</si>
  <si>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</si>
  <si>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</si>
  <si>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</si>
  <si>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</si>
  <si>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</si>
  <si>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</si>
  <si>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</si>
  <si>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</si>
  <si>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</si>
  <si>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</si>
  <si>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</si>
  <si>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</si>
  <si>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</si>
  <si>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</si>
  <si>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</si>
  <si>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</si>
  <si>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</si>
  <si>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</si>
  <si>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</si>
  <si>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</si>
  <si>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</si>
  <si>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</si>
  <si>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</si>
  <si>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</si>
  <si>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</si>
  <si>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</si>
  <si>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</si>
  <si>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</si>
  <si>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</si>
  <si>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</si>
  <si>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</si>
  <si>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</si>
  <si>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</si>
  <si>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</si>
  <si>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</si>
  <si>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</si>
  <si>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</si>
  <si>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</si>
  <si>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</si>
  <si>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</si>
  <si>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</si>
  <si>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</si>
  <si>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</si>
  <si>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</si>
  <si>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</si>
  <si>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</si>
  <si>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</si>
  <si>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</si>
  <si>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</si>
  <si>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</si>
  <si>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</si>
  <si>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</si>
  <si>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</si>
  <si>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</si>
  <si>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</si>
  <si>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</si>
  <si>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</si>
  <si>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</si>
  <si>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</si>
  <si>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</si>
  <si>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</si>
  <si>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</si>
  <si>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</si>
  <si>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</si>
  <si>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</si>
  <si>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</si>
  <si>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</si>
  <si>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</si>
  <si>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</si>
  <si>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</si>
  <si>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</si>
  <si>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</si>
  <si>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</si>
  <si>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</si>
  <si>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</si>
  <si>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</si>
  <si>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</si>
  <si>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</si>
  <si>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</si>
  <si>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</si>
  <si>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</si>
  <si>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</si>
  <si>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</si>
  <si>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</si>
  <si>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</si>
  <si>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</si>
  <si>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</si>
  <si>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</si>
  <si>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</si>
  <si>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</si>
  <si>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</si>
  <si>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</si>
  <si>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</si>
  <si>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</si>
  <si>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</si>
  <si>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</si>
  <si>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</si>
  <si>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</si>
  <si>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</si>
  <si>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</si>
  <si>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</si>
  <si>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</si>
  <si>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</si>
  <si>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</si>
  <si>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</si>
  <si>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</si>
  <si>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</si>
  <si>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</si>
  <si>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</si>
  <si>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</si>
  <si>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</si>
  <si>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</si>
  <si>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</si>
  <si>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</si>
  <si>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</si>
  <si>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</si>
  <si>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</si>
  <si>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</si>
  <si>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</si>
  <si>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</si>
  <si>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</si>
  <si>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</si>
  <si>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</si>
  <si>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</si>
  <si>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</si>
  <si>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</si>
  <si>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</si>
  <si>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</si>
  <si>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</si>
  <si>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</si>
  <si>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</si>
  <si>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</si>
  <si>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</si>
  <si>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</si>
  <si>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</si>
  <si>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</si>
  <si>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</si>
  <si>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</si>
  <si>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</si>
  <si>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</si>
  <si>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</si>
  <si>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</si>
  <si>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</si>
  <si>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</si>
  <si>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</si>
  <si>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</si>
  <si>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</si>
  <si>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</si>
  <si>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</si>
  <si>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</si>
  <si>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</si>
  <si>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</si>
  <si>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</si>
  <si>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</si>
  <si>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</si>
  <si>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</si>
  <si>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</si>
  <si>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</si>
  <si>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</si>
  <si>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</si>
  <si>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</si>
  <si>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</si>
  <si>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</si>
  <si>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</si>
  <si>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</si>
  <si>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</si>
  <si>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</si>
  <si>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</si>
  <si>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</si>
  <si>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</si>
  <si>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</si>
  <si>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</si>
  <si>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</si>
  <si>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</si>
  <si>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</si>
  <si>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</si>
  <si>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</si>
  <si>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</si>
  <si>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</si>
  <si>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</si>
  <si>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</si>
  <si>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</si>
  <si>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</si>
  <si>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</si>
  <si>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</si>
  <si>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</si>
  <si>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</si>
  <si>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</si>
  <si>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</si>
  <si>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</si>
  <si>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</si>
  <si>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</si>
  <si>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</si>
  <si>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</si>
  <si>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</si>
  <si>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</si>
  <si>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</si>
  <si>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</si>
  <si>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</si>
  <si>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</si>
  <si>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</si>
  <si>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</si>
  <si>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</si>
  <si>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</si>
  <si>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</si>
  <si>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</si>
  <si>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</si>
  <si>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</si>
  <si>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</si>
  <si>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</si>
  <si>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</si>
  <si>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</si>
  <si>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</si>
  <si>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</si>
  <si>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</si>
  <si>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</si>
  <si>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</si>
  <si>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</si>
  <si>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</si>
  <si>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</si>
  <si>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</si>
  <si>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</si>
  <si>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</si>
  <si>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</si>
  <si>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</si>
  <si>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</si>
  <si>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</si>
  <si>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</si>
  <si>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</si>
  <si>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</si>
  <si>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</si>
  <si>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</si>
  <si>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</si>
  <si>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</si>
  <si>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</si>
  <si>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</si>
  <si>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</si>
  <si>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</si>
  <si>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</si>
  <si>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</si>
  <si>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</si>
  <si>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</si>
  <si>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</si>
  <si>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</si>
  <si>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</si>
  <si>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</si>
  <si>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</si>
  <si>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</si>
  <si>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</si>
  <si>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</si>
  <si>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</si>
  <si>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</si>
  <si>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</si>
  <si>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</si>
  <si>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</si>
  <si>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</si>
  <si>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</si>
  <si>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</si>
  <si>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</si>
  <si>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</si>
  <si>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</si>
  <si>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</si>
  <si>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</si>
  <si>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</si>
  <si>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</si>
  <si>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</si>
  <si>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</si>
  <si>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</si>
  <si>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</si>
  <si>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</si>
  <si>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</si>
  <si>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</si>
  <si>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</si>
  <si>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</si>
  <si>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</si>
  <si>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</si>
  <si>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</si>
  <si>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</si>
  <si>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</si>
  <si>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</si>
  <si>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</si>
  <si>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</si>
  <si>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</si>
  <si>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</si>
  <si>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</si>
  <si>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</si>
  <si>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</si>
  <si>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</si>
  <si>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</si>
  <si>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</si>
  <si>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</si>
  <si>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</si>
  <si>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</si>
  <si>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</si>
  <si>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</si>
  <si>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</si>
  <si>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</si>
  <si>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</si>
  <si>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</si>
  <si>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</si>
  <si>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</si>
  <si>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</si>
  <si>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</si>
  <si>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</si>
  <si>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</si>
  <si>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</si>
  <si>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</si>
  <si>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</si>
  <si>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</si>
  <si>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</si>
  <si>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</si>
  <si>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</si>
  <si>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</si>
  <si>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</si>
  <si>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</si>
  <si>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</si>
  <si>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</si>
  <si>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</si>
  <si>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</si>
  <si>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</si>
  <si>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</si>
  <si>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</si>
  <si>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</si>
  <si>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</si>
  <si>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</si>
  <si>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</si>
  <si>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</si>
  <si>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</si>
  <si>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</si>
  <si>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</si>
  <si>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</si>
  <si>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</si>
  <si>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</si>
  <si>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</si>
  <si>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</si>
  <si>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</si>
  <si>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</si>
  <si>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</si>
  <si>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</si>
  <si>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</si>
  <si>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</si>
  <si>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</si>
  <si>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</si>
  <si>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</si>
  <si>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</si>
  <si>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</si>
  <si>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</si>
  <si>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</si>
  <si>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</si>
  <si>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</si>
  <si>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</si>
  <si>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</si>
  <si>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</si>
  <si>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</si>
  <si>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</si>
  <si>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</si>
  <si>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</si>
  <si>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</si>
  <si>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</si>
  <si>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</si>
  <si>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</si>
  <si>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</si>
  <si>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</si>
  <si>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</si>
  <si>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</si>
  <si>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</si>
  <si>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</si>
  <si>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</si>
  <si>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</si>
  <si>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</si>
  <si>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</si>
  <si>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</si>
  <si>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</si>
  <si>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</si>
  <si>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</si>
  <si>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</si>
  <si>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</si>
  <si>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</si>
  <si>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</si>
  <si>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</si>
  <si>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</si>
  <si>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</si>
  <si>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</si>
  <si>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</si>
  <si>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</si>
  <si>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</si>
  <si>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</si>
  <si>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</si>
  <si>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</si>
  <si>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</si>
  <si>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</si>
  <si>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</si>
  <si>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</si>
  <si>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</si>
  <si>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</si>
  <si>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</si>
  <si>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</si>
  <si>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</si>
  <si>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</si>
  <si>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</si>
  <si>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</si>
  <si>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</si>
  <si>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</si>
  <si>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</si>
  <si>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</si>
  <si>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</si>
  <si>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</si>
  <si>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</si>
  <si>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</si>
  <si>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</si>
  <si>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</si>
  <si>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</si>
  <si>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</si>
  <si>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</si>
  <si>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</si>
  <si>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</si>
  <si>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</si>
  <si>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</si>
  <si>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</si>
  <si>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</si>
  <si>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</si>
  <si>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</si>
  <si>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</si>
  <si>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</si>
  <si>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</si>
  <si>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</si>
  <si>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</si>
  <si>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</si>
  <si>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</si>
  <si>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</si>
  <si>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</si>
  <si>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</si>
  <si>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</si>
  <si>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</si>
  <si>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</si>
  <si>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</si>
  <si>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</si>
  <si>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</si>
  <si>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</si>
  <si>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</si>
  <si>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</si>
  <si>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</si>
  <si>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</si>
  <si>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</si>
  <si>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</si>
  <si>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</si>
  <si>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</si>
  <si>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</si>
  <si>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</si>
  <si>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</si>
  <si>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</si>
  <si>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</si>
  <si>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</si>
  <si>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</si>
  <si>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</si>
  <si>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</si>
  <si>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</si>
  <si>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</si>
  <si>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</si>
  <si>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</si>
  <si>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</si>
  <si>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</si>
  <si>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</si>
  <si>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</si>
  <si>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</si>
  <si>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</si>
  <si>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</si>
  <si>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</si>
  <si>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</si>
  <si>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</si>
  <si>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</si>
  <si>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</si>
  <si>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</si>
  <si>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</si>
  <si>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</si>
  <si>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</si>
  <si>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</si>
  <si>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</si>
  <si>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</si>
  <si>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</si>
  <si>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</si>
  <si>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</si>
  <si>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</si>
  <si>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</si>
  <si>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</si>
  <si>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</si>
  <si>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</si>
  <si>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</si>
  <si>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</si>
  <si>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</si>
  <si>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</si>
  <si>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</si>
  <si>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</si>
  <si>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</si>
  <si>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</si>
  <si>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</si>
  <si>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</si>
  <si>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</si>
  <si>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</si>
  <si>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</si>
  <si>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</si>
  <si>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</si>
  <si>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</si>
  <si>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</si>
  <si>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</si>
  <si>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</si>
  <si>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</si>
  <si>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</si>
  <si>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</si>
  <si>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</si>
  <si>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</si>
  <si>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</si>
  <si>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</si>
  <si>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</si>
  <si>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</si>
  <si>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</si>
  <si>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</si>
  <si>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</si>
  <si>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</si>
  <si>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</si>
  <si>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</si>
  <si>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</si>
  <si>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</si>
  <si>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</si>
  <si>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</si>
  <si>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</si>
  <si>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</si>
  <si>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</si>
  <si>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</si>
  <si>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</si>
  <si>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</si>
  <si>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</si>
  <si>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</si>
  <si>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</si>
  <si>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</si>
  <si>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</si>
  <si>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</si>
  <si>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</si>
  <si>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</si>
  <si>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</si>
  <si>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</si>
  <si>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</si>
  <si>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</si>
  <si>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</si>
  <si>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</si>
  <si>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</si>
  <si>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</si>
  <si>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</si>
  <si>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</si>
  <si>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</si>
  <si>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</si>
  <si>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</si>
  <si>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</si>
  <si>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</si>
  <si>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</si>
  <si>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</si>
  <si>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</si>
  <si>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</si>
  <si>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</si>
  <si>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</si>
  <si>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</si>
  <si>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</si>
  <si>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</si>
  <si>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</si>
  <si>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</si>
  <si>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</si>
  <si>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</si>
  <si>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</si>
  <si>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</si>
  <si>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</si>
  <si>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</si>
  <si>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</si>
  <si>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</si>
  <si>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</si>
  <si>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</si>
  <si>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</si>
  <si>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</si>
  <si>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</si>
  <si>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</si>
  <si>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</si>
  <si>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</si>
  <si>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</si>
  <si>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</si>
  <si>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</si>
  <si>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</si>
  <si>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</si>
  <si>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</si>
  <si>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</si>
  <si>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</si>
  <si>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</si>
  <si>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</si>
  <si>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</si>
  <si>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</si>
  <si>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</si>
  <si>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</si>
  <si>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</si>
  <si>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</si>
  <si>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</si>
  <si>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</si>
  <si>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</si>
  <si>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</si>
  <si>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</si>
  <si>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</si>
  <si>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</si>
  <si>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</si>
  <si>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</si>
  <si>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</si>
  <si>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</si>
  <si>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</si>
  <si>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</si>
  <si>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</si>
  <si>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</si>
  <si>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</si>
  <si>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</si>
  <si>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</si>
  <si>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</si>
  <si>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</si>
  <si>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</si>
  <si>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</si>
  <si>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</si>
  <si>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</si>
  <si>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</si>
  <si>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</si>
  <si>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</si>
  <si>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</si>
  <si>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</si>
  <si>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</si>
  <si>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</si>
  <si>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</si>
  <si>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</si>
  <si>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</si>
  <si>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</si>
  <si>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</si>
  <si>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</si>
  <si>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</si>
  <si>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</si>
  <si>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</si>
  <si>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</si>
  <si>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</si>
  <si>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</si>
  <si>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</si>
  <si>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</si>
  <si>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</si>
  <si>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</si>
  <si>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</si>
  <si>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</si>
  <si>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</si>
  <si>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</si>
  <si>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</si>
  <si>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</si>
  <si>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</si>
  <si>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</si>
  <si>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</si>
  <si>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</si>
  <si>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</si>
  <si>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</si>
  <si>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</si>
  <si>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</si>
  <si>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</si>
  <si>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</si>
  <si>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</si>
  <si>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</si>
  <si>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</si>
  <si>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</si>
  <si>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</si>
  <si>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</si>
  <si>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</si>
  <si>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</si>
  <si>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</si>
  <si>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</si>
  <si>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</si>
  <si>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</si>
  <si>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</si>
  <si>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</si>
  <si>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</si>
  <si>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</si>
  <si>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</si>
  <si>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</si>
  <si>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</si>
  <si>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</si>
  <si>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</si>
  <si>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</si>
  <si>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</si>
  <si>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</si>
  <si>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</si>
  <si>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</si>
  <si>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</si>
  <si>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</si>
  <si>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</si>
  <si>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</si>
  <si>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</si>
  <si>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</si>
  <si>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</si>
  <si>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</si>
  <si>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</si>
  <si>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</si>
  <si>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</si>
  <si>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</si>
  <si>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</si>
  <si>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</si>
  <si>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</si>
  <si>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</si>
  <si>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</si>
  <si>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</si>
  <si>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</si>
  <si>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</si>
  <si>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</si>
  <si>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</si>
  <si>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</si>
  <si>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</si>
  <si>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</si>
  <si>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</si>
  <si>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</si>
  <si>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</si>
  <si>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</si>
  <si>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</si>
  <si>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</si>
  <si>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</si>
  <si>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</si>
  <si>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</si>
  <si>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</si>
  <si>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</si>
  <si>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</si>
  <si>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</si>
  <si>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</si>
  <si>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</si>
  <si>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</si>
  <si>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</si>
  <si>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</si>
  <si>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</si>
  <si>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</si>
  <si>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</si>
  <si>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</si>
  <si>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</si>
  <si>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</si>
  <si>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</si>
  <si>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</si>
  <si>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</si>
  <si>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</si>
  <si>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</si>
  <si>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</si>
  <si>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</si>
  <si>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</si>
  <si>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</si>
  <si>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</si>
  <si>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</si>
  <si>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</si>
  <si>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</si>
  <si>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</si>
  <si>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</si>
  <si>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</si>
  <si>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</si>
  <si>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</si>
  <si>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</si>
  <si>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</si>
  <si>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</si>
  <si>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</si>
  <si>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</si>
  <si>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</si>
  <si>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</si>
  <si>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</si>
  <si>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</si>
  <si>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</si>
  <si>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</si>
  <si>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</si>
  <si>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</si>
  <si>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</si>
  <si>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</si>
  <si>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</si>
  <si>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</si>
  <si>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</si>
  <si>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</si>
  <si>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</si>
  <si>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</si>
  <si>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</si>
  <si>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</si>
  <si>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</si>
  <si>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</si>
  <si>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</si>
  <si>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</si>
  <si>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</si>
  <si>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</si>
  <si>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</si>
  <si>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</si>
  <si>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</si>
  <si>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</si>
  <si>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</si>
  <si>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</si>
  <si>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</si>
  <si>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</si>
  <si>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</si>
  <si>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</si>
  <si>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</si>
  <si>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</si>
  <si>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</si>
  <si>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</si>
  <si>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</si>
  <si>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</si>
  <si>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</si>
  <si>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</si>
  <si>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</si>
  <si>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</si>
  <si>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</si>
  <si>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</si>
  <si>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</si>
  <si>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</si>
  <si>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</si>
  <si>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</si>
  <si>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</si>
  <si>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</si>
  <si>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</si>
  <si>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</si>
  <si>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</si>
  <si>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</si>
  <si>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</si>
  <si>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</si>
  <si>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</si>
  <si>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</si>
  <si>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</si>
  <si>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</si>
  <si>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</si>
  <si>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</si>
  <si>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</si>
  <si>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</si>
  <si>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</si>
  <si>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</si>
  <si>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</si>
  <si>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</si>
  <si>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</si>
  <si>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</si>
  <si>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</si>
  <si>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</si>
  <si>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</si>
  <si>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</si>
  <si>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</si>
  <si>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</si>
  <si>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</si>
  <si>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</si>
  <si>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</si>
  <si>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</si>
  <si>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</si>
  <si>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</si>
  <si>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</si>
  <si>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</si>
  <si>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</si>
  <si>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</si>
  <si>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</si>
  <si>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</si>
  <si>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</si>
  <si>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</si>
  <si>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</si>
  <si>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</si>
  <si>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</si>
  <si>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</si>
  <si>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</si>
  <si>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</si>
  <si>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</si>
  <si>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</si>
  <si>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</si>
  <si>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</si>
  <si>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</si>
  <si>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</si>
  <si>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</si>
  <si>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</si>
  <si>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</si>
  <si>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</si>
  <si>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</si>
  <si>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</si>
  <si>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</si>
  <si>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</si>
  <si>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</si>
  <si>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</si>
  <si>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</si>
  <si>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</si>
  <si>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</si>
  <si>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</si>
  <si>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</si>
  <si>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</si>
  <si>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</si>
  <si>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</si>
  <si>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</si>
  <si>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</si>
  <si>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</si>
  <si>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</si>
  <si>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</si>
  <si>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</si>
  <si>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</si>
  <si>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</si>
  <si>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</si>
  <si>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</si>
  <si>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</si>
  <si>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</si>
  <si>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</si>
  <si>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</si>
  <si>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</si>
  <si>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</si>
  <si>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</si>
  <si>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</si>
  <si>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</si>
  <si>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</si>
  <si>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</si>
  <si>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</si>
  <si>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</si>
  <si>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</si>
  <si>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</si>
  <si>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</si>
  <si>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</si>
  <si>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</si>
  <si>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</si>
  <si>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</si>
  <si>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</si>
  <si>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</si>
  <si>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</si>
  <si>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</si>
  <si>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</si>
  <si>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</si>
  <si>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</si>
  <si>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</si>
  <si>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</si>
  <si>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</si>
  <si>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</si>
  <si>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</si>
  <si>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</si>
  <si>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</si>
  <si>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</si>
  <si>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</si>
  <si>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</si>
  <si>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</si>
  <si>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</si>
  <si>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</si>
  <si>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</si>
  <si>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</si>
  <si>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</si>
  <si>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</si>
  <si>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</si>
  <si>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</si>
  <si>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</si>
  <si>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</si>
  <si>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</si>
  <si>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</si>
  <si>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</si>
  <si>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</si>
  <si>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</si>
  <si>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</si>
  <si>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</si>
  <si>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</si>
  <si>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</si>
  <si>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</si>
  <si>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</si>
  <si>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</si>
  <si>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</si>
  <si>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</si>
  <si>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</si>
  <si>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</si>
  <si>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</si>
  <si>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</si>
  <si>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</si>
  <si>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</si>
  <si>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</si>
  <si>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</si>
  <si>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</si>
  <si>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</si>
  <si>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</si>
  <si>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</si>
  <si>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</si>
  <si>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</si>
  <si>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</si>
  <si>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</si>
  <si>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</si>
  <si>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</si>
  <si>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</si>
  <si>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</si>
  <si>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</si>
  <si>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</si>
  <si>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</si>
  <si>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</si>
  <si>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</si>
  <si>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</si>
  <si>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</si>
  <si>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</si>
  <si>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</si>
  <si>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</si>
  <si>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</si>
  <si>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</si>
  <si>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</si>
  <si>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</si>
  <si>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</si>
  <si>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</si>
  <si>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</si>
  <si>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</si>
  <si>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</si>
  <si>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</si>
  <si>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</si>
  <si>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</si>
  <si>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</si>
  <si>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</si>
  <si>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</si>
  <si>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</si>
  <si>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</si>
  <si>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</si>
  <si>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</si>
  <si>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</si>
  <si>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</si>
  <si>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</si>
  <si>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</si>
  <si>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</si>
  <si>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</si>
  <si>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</si>
  <si>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</si>
  <si>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</si>
  <si>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</si>
  <si>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</si>
  <si>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</si>
  <si>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</si>
  <si>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</si>
  <si>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</si>
  <si>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</si>
  <si>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</si>
  <si>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</si>
  <si>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</si>
  <si>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</si>
  <si>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</si>
  <si>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</si>
  <si>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</si>
  <si>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</si>
  <si>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</si>
  <si>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</si>
  <si>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</si>
  <si>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</si>
  <si>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</si>
  <si>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</si>
  <si>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</si>
  <si>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</si>
  <si>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</si>
  <si>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</si>
  <si>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</si>
  <si>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</si>
  <si>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</si>
  <si>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</si>
  <si>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</si>
  <si>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</si>
  <si>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</si>
  <si>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</si>
  <si>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</si>
  <si>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</si>
  <si>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</si>
  <si>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</si>
  <si>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</si>
  <si>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</si>
  <si>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</si>
  <si>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</si>
  <si>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</si>
  <si>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</si>
  <si>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</si>
  <si>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</si>
  <si>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</si>
  <si>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</si>
  <si>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</si>
  <si>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</si>
  <si>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</si>
  <si>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</si>
  <si>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</si>
  <si>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</si>
  <si>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</si>
  <si>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</si>
  <si>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</si>
  <si>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</si>
  <si>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</si>
  <si>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</si>
  <si>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</si>
  <si>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</si>
  <si>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</si>
  <si>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</si>
  <si>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</si>
  <si>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</si>
  <si>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</si>
  <si>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</si>
  <si>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</si>
  <si>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</si>
  <si>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</si>
  <si>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</si>
  <si>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</si>
  <si>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</si>
  <si>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</si>
  <si>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</si>
  <si>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</si>
  <si>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</si>
  <si>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</si>
  <si>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</si>
  <si>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</si>
  <si>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</si>
  <si>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</si>
  <si>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</si>
  <si>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</si>
  <si>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</si>
  <si>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</si>
  <si>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</si>
  <si>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</si>
  <si>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</si>
  <si>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</si>
  <si>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</si>
  <si>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</si>
  <si>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</si>
  <si>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</si>
  <si>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</si>
  <si>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</si>
  <si>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</si>
  <si>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</si>
  <si>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</si>
  <si>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</si>
  <si>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</si>
  <si>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</si>
  <si>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</si>
  <si>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</si>
  <si>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</si>
  <si>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</si>
  <si>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</si>
  <si>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</si>
  <si>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</si>
  <si>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</si>
  <si>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</si>
  <si>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</si>
  <si>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</si>
  <si>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</si>
  <si>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</si>
  <si>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</si>
  <si>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</si>
  <si>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</si>
  <si>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</si>
  <si>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</si>
  <si>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</si>
  <si>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</si>
  <si>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</si>
  <si>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</si>
  <si>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</si>
  <si>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</si>
  <si>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</si>
  <si>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</si>
  <si>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</si>
  <si>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</si>
  <si>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</si>
  <si>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</si>
  <si>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</si>
  <si>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</si>
  <si>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</si>
  <si>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</si>
  <si>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</si>
  <si>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</si>
  <si>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</si>
  <si>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</si>
  <si>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</si>
  <si>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</si>
  <si>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</si>
  <si>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</si>
  <si>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</si>
  <si>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</si>
  <si>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</si>
  <si>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</si>
  <si>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</si>
  <si>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</si>
  <si>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</si>
  <si>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</si>
  <si>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</si>
  <si>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</si>
  <si>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</si>
  <si>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</si>
  <si>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</si>
  <si>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</si>
  <si>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</si>
  <si>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</si>
  <si>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</si>
  <si>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</si>
  <si>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</si>
  <si>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</si>
  <si>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</si>
  <si>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</si>
  <si>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</si>
  <si>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</si>
  <si>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</si>
  <si>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</si>
  <si>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</si>
  <si>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</si>
  <si>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</si>
  <si>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</si>
  <si>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</si>
  <si>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</si>
  <si>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</si>
  <si>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</si>
  <si>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</si>
  <si>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</si>
  <si>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</si>
  <si>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</si>
  <si>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</si>
  <si>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</si>
  <si>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</si>
  <si>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</si>
  <si>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</si>
  <si>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</si>
  <si>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</si>
  <si>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</si>
  <si>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</si>
  <si>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</si>
  <si>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</si>
  <si>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</si>
  <si>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</si>
  <si>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</si>
  <si>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</si>
  <si>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</si>
  <si>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</si>
  <si>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</si>
  <si>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</si>
  <si>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</si>
  <si>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</si>
  <si>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</si>
  <si>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</si>
  <si>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</si>
  <si>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</si>
  <si>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</si>
  <si>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</si>
  <si>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</si>
  <si>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</si>
  <si>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</si>
  <si>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</si>
  <si>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</si>
  <si>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</si>
  <si>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</si>
  <si>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</si>
  <si>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</si>
  <si>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</si>
  <si>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</si>
  <si>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</si>
  <si>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</si>
  <si>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</si>
  <si>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</si>
  <si>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</si>
  <si>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</si>
  <si>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</si>
  <si>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</si>
  <si>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</si>
  <si>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</si>
  <si>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</si>
  <si>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</si>
  <si>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</si>
  <si>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</si>
  <si>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</si>
  <si>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</si>
  <si>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</si>
  <si>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</si>
  <si>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</si>
  <si>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</si>
  <si>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</si>
  <si>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</si>
  <si>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</si>
  <si>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</si>
  <si>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</si>
  <si>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</si>
  <si>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</si>
  <si>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</si>
  <si>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</si>
  <si>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</si>
  <si>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</si>
  <si>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</si>
  <si>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</si>
  <si>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</si>
  <si>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</si>
  <si>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</si>
  <si>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</si>
  <si>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</si>
  <si>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</si>
  <si>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</si>
  <si>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</si>
  <si>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</si>
  <si>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</si>
  <si>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</si>
  <si>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</si>
  <si>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</si>
  <si>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</si>
  <si>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</si>
  <si>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</si>
  <si>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</si>
  <si>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</si>
  <si>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</si>
  <si>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</si>
  <si>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</si>
  <si>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</si>
  <si>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</si>
  <si>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</si>
  <si>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</si>
  <si>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</si>
  <si>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</si>
  <si>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</si>
  <si>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</si>
  <si>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</si>
  <si>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</si>
  <si>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</si>
  <si>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</si>
  <si>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</si>
  <si>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</si>
  <si>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</si>
  <si>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</si>
  <si>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</si>
  <si>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</si>
  <si>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</si>
  <si>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</si>
  <si>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</si>
  <si>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</si>
  <si>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</si>
  <si>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</si>
  <si>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</si>
  <si>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</si>
  <si>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</si>
  <si>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</si>
  <si>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</si>
  <si>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</si>
  <si>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</si>
  <si>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</si>
  <si>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</si>
  <si>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</si>
  <si>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</si>
  <si>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</si>
  <si>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</si>
  <si>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</si>
  <si>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</si>
  <si>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</si>
  <si>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</si>
  <si>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</si>
  <si>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</si>
  <si>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</si>
  <si>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</si>
  <si>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</si>
  <si>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</si>
  <si>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</si>
  <si>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</si>
  <si>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</si>
  <si>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</si>
  <si>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</si>
  <si>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</si>
  <si>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</si>
  <si>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</si>
  <si>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</si>
  <si>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</si>
  <si>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</si>
  <si>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</si>
  <si>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</si>
  <si>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</si>
  <si>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</si>
  <si>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</si>
  <si>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</si>
  <si>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</si>
  <si>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</si>
  <si>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</si>
  <si>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</si>
  <si>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</si>
  <si>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</si>
  <si>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</si>
  <si>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</si>
  <si>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</si>
  <si>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</si>
  <si>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</si>
  <si>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</si>
  <si>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</si>
  <si>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</si>
  <si>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</si>
  <si>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</si>
  <si>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</si>
  <si>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</si>
  <si>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</si>
  <si>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</si>
  <si>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</si>
  <si>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</si>
  <si>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</si>
  <si>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</si>
  <si>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</si>
  <si>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</si>
  <si>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</si>
  <si>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</si>
  <si>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</si>
  <si>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</si>
  <si>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</si>
  <si>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</si>
  <si>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</si>
  <si>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</si>
  <si>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</si>
  <si>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</si>
  <si>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</si>
  <si>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</si>
  <si>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</si>
  <si>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</si>
  <si>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</si>
  <si>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</si>
  <si>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</si>
  <si>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</si>
  <si>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</si>
  <si>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</si>
  <si>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</si>
  <si>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</si>
  <si>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</si>
  <si>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</si>
  <si>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</si>
  <si>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</si>
  <si>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</si>
  <si>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</si>
  <si>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</si>
  <si>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</si>
  <si>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</si>
  <si>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</si>
  <si>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</si>
  <si>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</si>
  <si>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</si>
  <si>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</si>
  <si>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</si>
  <si>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</si>
  <si>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</si>
  <si>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</si>
  <si>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</si>
  <si>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</si>
  <si>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</si>
  <si>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</si>
  <si>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</si>
  <si>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</si>
  <si>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</si>
  <si>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</si>
  <si>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</si>
  <si>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</si>
  <si>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</si>
  <si>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</si>
  <si>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</si>
  <si>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</si>
  <si>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</si>
  <si>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</si>
  <si>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</si>
  <si>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</si>
  <si>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</si>
  <si>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</si>
  <si>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</si>
  <si>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</si>
  <si>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</si>
  <si>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</si>
  <si>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</si>
  <si>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</si>
  <si>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</si>
  <si>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</si>
  <si>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</si>
  <si>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</si>
  <si>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</si>
  <si>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</si>
  <si>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</si>
  <si>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</si>
  <si>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</si>
  <si>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</si>
  <si>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</si>
  <si>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</si>
  <si>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</si>
  <si>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</si>
  <si>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</si>
  <si>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</si>
  <si>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</si>
  <si>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</si>
  <si>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</si>
  <si>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</si>
  <si>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</si>
  <si>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</si>
  <si>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</si>
  <si>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</si>
  <si>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</si>
  <si>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</si>
  <si>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</si>
  <si>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</si>
  <si>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</si>
  <si>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</si>
  <si>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</si>
  <si>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</si>
  <si>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</si>
  <si>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</si>
  <si>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</si>
  <si>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</si>
  <si>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</si>
  <si>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</si>
  <si>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</si>
  <si>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</si>
  <si>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</si>
  <si>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</si>
  <si>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</si>
  <si>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</si>
  <si>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</si>
  <si>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</si>
  <si>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</si>
  <si>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</si>
  <si>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</si>
  <si>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</si>
  <si>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</si>
  <si>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</si>
  <si>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</si>
  <si>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</si>
  <si>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</si>
  <si>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</si>
  <si>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</si>
  <si>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</si>
  <si>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</si>
  <si>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</si>
  <si>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</si>
  <si>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</si>
  <si>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</si>
  <si>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</si>
  <si>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</si>
  <si>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</si>
  <si>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</si>
  <si>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</si>
  <si>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</si>
  <si>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</si>
  <si>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</si>
  <si>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</si>
  <si>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</si>
  <si>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</si>
  <si>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</si>
  <si>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</si>
  <si>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</si>
  <si>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</si>
  <si>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</si>
  <si>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</si>
  <si>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</si>
  <si>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</si>
  <si>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</si>
  <si>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</si>
  <si>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</si>
  <si>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</si>
  <si>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</si>
  <si>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</si>
  <si>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</si>
  <si>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</si>
  <si>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</si>
  <si>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</si>
  <si>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</si>
  <si>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</si>
  <si>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</si>
  <si>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</si>
  <si>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</si>
  <si>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</si>
  <si>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</si>
  <si>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</si>
  <si>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</si>
  <si>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</si>
  <si>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</si>
  <si>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</si>
  <si>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</si>
  <si>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</si>
  <si>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</si>
  <si>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</si>
  <si>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</si>
  <si>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</si>
  <si>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</si>
  <si>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</si>
  <si>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</si>
  <si>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</si>
  <si>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</si>
  <si>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</si>
  <si>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</si>
  <si>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</si>
  <si>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</si>
  <si>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</si>
  <si>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</si>
  <si>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</si>
  <si>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</si>
  <si>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</si>
  <si>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</si>
  <si>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</si>
  <si>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</si>
  <si>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</si>
  <si>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</si>
  <si>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</si>
  <si>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</si>
  <si>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</si>
  <si>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</si>
  <si>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</si>
  <si>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</si>
  <si>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</si>
  <si>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</si>
  <si>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</si>
  <si>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</si>
  <si>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</si>
  <si>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</si>
  <si>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</si>
  <si>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</si>
  <si>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</si>
  <si>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</si>
  <si>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</si>
  <si>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</si>
  <si>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</si>
  <si>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</si>
  <si>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</si>
  <si>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</si>
  <si>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</si>
  <si>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</si>
  <si>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</si>
  <si>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</si>
  <si>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</si>
  <si>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</si>
  <si>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</si>
  <si>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</si>
  <si>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</si>
  <si>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</si>
  <si>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</si>
  <si>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</si>
  <si>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</si>
  <si>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</si>
  <si>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</si>
  <si>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</si>
  <si>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</si>
  <si>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</si>
  <si>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</si>
  <si>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</si>
  <si>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</si>
  <si>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</si>
  <si>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</si>
  <si>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</si>
  <si>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</si>
  <si>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</si>
  <si>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</si>
  <si>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</si>
  <si>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</si>
  <si>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</si>
  <si>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</si>
  <si>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</si>
  <si>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</si>
  <si>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</si>
  <si>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</si>
  <si>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</si>
  <si>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</si>
  <si>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</si>
  <si>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</si>
  <si>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</si>
  <si>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</si>
  <si>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</si>
  <si>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</si>
  <si>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</si>
  <si>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</si>
  <si>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</si>
  <si>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</si>
  <si>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</si>
  <si>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</si>
  <si>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</si>
  <si>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</si>
  <si>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</si>
  <si>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</si>
  <si>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</si>
  <si>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</si>
  <si>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</si>
  <si>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</si>
  <si>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</si>
  <si>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</si>
  <si>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</si>
  <si>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</si>
  <si>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</si>
  <si>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</si>
  <si>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</si>
  <si>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</si>
  <si>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</si>
  <si>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</si>
  <si>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</si>
  <si>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</si>
  <si>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</si>
  <si>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</si>
  <si>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</si>
  <si>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</si>
  <si>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</si>
  <si>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</si>
  <si>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</si>
  <si>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</si>
  <si>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</si>
  <si>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</si>
  <si>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</si>
  <si>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</si>
  <si>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</si>
  <si>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</si>
  <si>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</si>
  <si>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</si>
  <si>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</si>
  <si>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</si>
  <si>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</si>
  <si>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</si>
  <si>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</si>
  <si>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</si>
  <si>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</si>
  <si>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</si>
  <si>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</si>
  <si>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</si>
  <si>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</si>
  <si>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</si>
  <si>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</si>
  <si>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</si>
  <si>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</si>
  <si>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</si>
  <si>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</si>
  <si>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</si>
  <si>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</si>
  <si>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</si>
  <si>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</si>
  <si>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</si>
  <si>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</si>
  <si>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</si>
  <si>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</si>
  <si>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</si>
  <si>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</si>
  <si>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</si>
  <si>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</si>
  <si>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</si>
  <si>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</si>
  <si>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</si>
  <si>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</si>
  <si>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</si>
  <si>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</si>
  <si>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</si>
  <si>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</si>
  <si>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</si>
  <si>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</si>
  <si>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</si>
  <si>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</si>
  <si>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</si>
  <si>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</si>
  <si>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</si>
  <si>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</si>
  <si>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</si>
  <si>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</si>
  <si>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</si>
  <si>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</si>
  <si>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</si>
  <si>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</si>
  <si>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</si>
  <si>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</si>
  <si>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</si>
  <si>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</si>
  <si>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</si>
  <si>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</si>
  <si>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</si>
  <si>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</si>
  <si>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</si>
  <si>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</si>
  <si>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</si>
  <si>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</si>
  <si>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</si>
  <si>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</si>
  <si>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</si>
  <si>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</si>
  <si>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</si>
  <si>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</si>
  <si>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</si>
  <si>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</si>
  <si>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</si>
  <si>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</si>
  <si>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</si>
  <si>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</si>
  <si>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</si>
  <si>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</si>
  <si>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</si>
  <si>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</si>
  <si>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</si>
  <si>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</si>
  <si>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</si>
  <si>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</si>
  <si>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</si>
  <si>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</si>
  <si>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</si>
  <si>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</si>
  <si>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</si>
  <si>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</si>
  <si>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</si>
  <si>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</si>
  <si>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</si>
  <si>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</si>
  <si>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</si>
  <si>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</si>
  <si>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</si>
  <si>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</si>
  <si>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</si>
  <si>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</si>
  <si>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</si>
  <si>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</si>
  <si>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</si>
  <si>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</si>
  <si>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</si>
  <si>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</si>
  <si>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</si>
  <si>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</si>
  <si>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</si>
  <si>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</si>
  <si>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</si>
  <si>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</si>
  <si>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</si>
  <si>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</si>
  <si>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</si>
  <si>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</si>
  <si>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</si>
  <si>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</si>
  <si>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</si>
  <si>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</si>
  <si>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</si>
  <si>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</si>
  <si>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</si>
  <si>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</si>
  <si>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</si>
  <si>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</si>
  <si>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</si>
  <si>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</si>
  <si>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</si>
  <si>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</si>
  <si>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</si>
  <si>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</si>
  <si>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</si>
  <si>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</si>
  <si>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</si>
  <si>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</si>
  <si>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</si>
  <si>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</si>
  <si>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</si>
  <si>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</si>
  <si>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</si>
  <si>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</si>
  <si>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</si>
  <si>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</si>
  <si>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</si>
  <si>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</si>
  <si>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</si>
  <si>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</si>
  <si>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</si>
  <si>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</si>
  <si>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</si>
  <si>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</si>
  <si>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</si>
  <si>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</si>
  <si>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</si>
  <si>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</si>
  <si>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</si>
  <si>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</si>
  <si>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</si>
  <si>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</si>
  <si>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</si>
  <si>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</si>
  <si>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</si>
  <si>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</si>
  <si>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</si>
  <si>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</si>
  <si>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</si>
  <si>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</si>
  <si>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</si>
  <si>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</si>
  <si>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</si>
  <si>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</si>
  <si>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</si>
  <si>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</si>
  <si>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</si>
  <si>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</si>
  <si>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</si>
  <si>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</si>
  <si>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</si>
  <si>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</si>
  <si>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</si>
  <si>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</si>
  <si>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</si>
  <si>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</si>
  <si>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</si>
  <si>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</si>
  <si>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</si>
  <si>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</si>
  <si>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</si>
  <si>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</si>
  <si>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</si>
  <si>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</si>
  <si>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</si>
  <si>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</si>
  <si>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</si>
  <si>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</si>
  <si>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</si>
  <si>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</si>
  <si>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</si>
  <si>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</si>
  <si>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</si>
  <si>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</si>
  <si>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</si>
  <si>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</si>
  <si>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</si>
  <si>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</si>
  <si>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</si>
  <si>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</si>
  <si>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</si>
  <si>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</si>
  <si>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</si>
  <si>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</si>
  <si>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</si>
  <si>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</si>
  <si>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</si>
  <si>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</si>
  <si>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</si>
  <si>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</si>
  <si>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</si>
  <si>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</si>
  <si>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</si>
  <si>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</si>
  <si>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</si>
  <si>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</si>
  <si>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</si>
  <si>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</si>
  <si>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</si>
  <si>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</si>
  <si>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</si>
  <si>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</si>
  <si>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</si>
  <si>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</si>
  <si>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</si>
  <si>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</si>
  <si>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</si>
  <si>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</si>
  <si>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</si>
  <si>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</si>
  <si>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</si>
  <si>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</si>
  <si>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</si>
  <si>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</si>
  <si>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</si>
  <si>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</si>
  <si>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</si>
  <si>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</si>
  <si>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</si>
  <si>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</si>
  <si>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</si>
  <si>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</si>
  <si>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</si>
  <si>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</si>
  <si>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</si>
  <si>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</si>
  <si>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</si>
  <si>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</si>
  <si>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</si>
  <si>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</si>
  <si>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</si>
  <si>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</si>
  <si>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</si>
  <si>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</si>
  <si>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</si>
  <si>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</si>
  <si>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</si>
  <si>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</si>
  <si>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</si>
  <si>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</si>
  <si>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</si>
  <si>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</si>
  <si>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</si>
  <si>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</si>
  <si>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</si>
  <si>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</si>
  <si>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</si>
  <si>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</si>
  <si>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</si>
  <si>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</si>
  <si>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</si>
  <si>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</si>
  <si>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</si>
  <si>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</si>
  <si>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</si>
  <si>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</si>
  <si>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</si>
  <si>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</si>
  <si>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</si>
  <si>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</si>
  <si>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</si>
  <si>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</si>
  <si>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</si>
  <si>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</si>
  <si>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</si>
  <si>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</si>
  <si>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</si>
  <si>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</si>
  <si>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</si>
  <si>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</si>
  <si>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</si>
  <si>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</si>
  <si>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</si>
  <si>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</si>
  <si>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</si>
  <si>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</si>
  <si>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</si>
  <si>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</si>
  <si>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</si>
  <si>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</si>
  <si>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</si>
  <si>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</si>
  <si>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</si>
  <si>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</si>
  <si>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</si>
  <si>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</si>
  <si>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</si>
  <si>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</si>
  <si>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</si>
  <si>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</si>
  <si>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</si>
  <si>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</si>
  <si>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</si>
  <si>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</si>
  <si>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</si>
  <si>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</si>
  <si>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</si>
  <si>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</si>
  <si>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</si>
  <si>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</si>
  <si>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</si>
  <si>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</si>
  <si>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</si>
  <si>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</si>
  <si>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</si>
  <si>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</si>
  <si>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</si>
  <si>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</si>
  <si>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</si>
  <si>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</si>
  <si>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</si>
  <si>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</si>
  <si>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</si>
  <si>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</si>
  <si>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</si>
  <si>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</si>
  <si>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</si>
  <si>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</si>
  <si>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</si>
  <si>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</si>
  <si>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</si>
  <si>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</si>
  <si>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</si>
  <si>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</si>
  <si>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</si>
  <si>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</si>
  <si>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</si>
  <si>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</si>
  <si>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</si>
  <si>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</si>
  <si>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</si>
  <si>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</si>
  <si>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</si>
  <si>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</si>
  <si>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</si>
  <si>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</si>
  <si>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</si>
  <si>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</si>
  <si>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</si>
  <si>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</si>
  <si>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</si>
  <si>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</si>
  <si>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</si>
  <si>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</si>
  <si>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</si>
  <si>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</si>
  <si>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</si>
  <si>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</si>
  <si>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</si>
  <si>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</si>
  <si>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</si>
  <si>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</si>
  <si>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</si>
  <si>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</si>
  <si>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</si>
  <si>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</si>
  <si>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</si>
  <si>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</si>
  <si>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</si>
  <si>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</si>
  <si>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</si>
  <si>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</si>
  <si>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</si>
  <si>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</si>
  <si>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</si>
  <si>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</si>
  <si>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</si>
  <si>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</si>
  <si>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</si>
  <si>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</si>
  <si>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</si>
  <si>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</si>
  <si>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</si>
  <si>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</si>
  <si>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</si>
  <si>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</si>
  <si>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</si>
  <si>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</si>
  <si>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</si>
  <si>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</si>
  <si>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</si>
  <si>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</si>
  <si>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</si>
  <si>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</si>
  <si>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</si>
  <si>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</si>
  <si>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</si>
  <si>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</si>
  <si>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</si>
  <si>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</si>
  <si>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</si>
  <si>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</si>
  <si>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</si>
  <si>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</si>
  <si>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</si>
  <si>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</si>
  <si>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</si>
  <si>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</si>
  <si>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</si>
  <si>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</si>
  <si>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</si>
  <si>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</si>
  <si>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</si>
  <si>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</si>
  <si>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</si>
  <si>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</si>
  <si>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</si>
  <si>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</si>
  <si>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</si>
  <si>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</si>
  <si>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</si>
  <si>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</si>
  <si>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</si>
  <si>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</si>
  <si>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</si>
  <si>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</si>
  <si>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</si>
  <si>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</si>
  <si>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</si>
  <si>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</si>
  <si>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</si>
  <si>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</si>
  <si>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</si>
  <si>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</si>
  <si>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</si>
  <si>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</si>
  <si>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</si>
  <si>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</si>
  <si>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</si>
  <si>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</si>
  <si>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</si>
  <si>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</si>
  <si>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</si>
  <si>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</si>
  <si>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</si>
  <si>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</si>
  <si>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</si>
  <si>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</si>
  <si>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</si>
  <si>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</si>
  <si>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</si>
  <si>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</si>
  <si>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</si>
  <si>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</si>
  <si>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</si>
  <si>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</si>
  <si>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</si>
  <si>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</si>
  <si>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</si>
  <si>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</si>
  <si>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</si>
  <si>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</si>
  <si>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</si>
  <si>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</si>
  <si>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</si>
  <si>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</si>
  <si>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</si>
  <si>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</si>
  <si>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</si>
  <si>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</si>
  <si>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</si>
  <si>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</si>
  <si>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</si>
  <si>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</si>
  <si>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</si>
  <si>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</si>
  <si>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</si>
  <si>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</si>
  <si>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</si>
  <si>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</si>
  <si>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</si>
  <si>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</si>
  <si>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</si>
  <si>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</si>
  <si>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</si>
  <si>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</si>
  <si>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</si>
  <si>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</si>
  <si>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</si>
  <si>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</si>
  <si>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</si>
  <si>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</si>
  <si>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</si>
  <si>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</si>
  <si>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</si>
  <si>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</si>
  <si>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</si>
  <si>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</si>
  <si>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</si>
  <si>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</si>
  <si>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</si>
  <si>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</si>
  <si>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</si>
  <si>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</si>
  <si>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</si>
  <si>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</si>
  <si>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</si>
  <si>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</si>
  <si>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</si>
  <si>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</si>
  <si>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</si>
  <si>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</si>
  <si>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</si>
  <si>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</si>
  <si>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</si>
  <si>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</si>
  <si>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</si>
  <si>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</si>
  <si>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</si>
  <si>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</si>
  <si>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</si>
  <si>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</si>
  <si>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</si>
  <si>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</si>
  <si>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</si>
  <si>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</si>
  <si>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</si>
  <si>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</si>
  <si>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</si>
  <si>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</si>
  <si>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</si>
  <si>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</si>
  <si>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</si>
  <si>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</si>
  <si>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</si>
  <si>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</si>
  <si>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</si>
  <si>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</si>
  <si>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</si>
  <si>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</si>
  <si>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</si>
  <si>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</si>
  <si>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</si>
  <si>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</si>
  <si>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</si>
  <si>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</si>
  <si>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</si>
  <si>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</si>
  <si>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</si>
  <si>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</si>
  <si>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</si>
  <si>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</si>
  <si>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</si>
  <si>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</si>
  <si>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</si>
  <si>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</si>
  <si>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</si>
  <si>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</si>
  <si>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</si>
  <si>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</si>
  <si>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</si>
  <si>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</si>
  <si>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</si>
  <si>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</si>
  <si>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</si>
  <si>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</si>
  <si>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</si>
  <si>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</si>
  <si>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</si>
  <si>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</si>
  <si>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</si>
  <si>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</si>
  <si>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</si>
  <si>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</si>
  <si>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</si>
  <si>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</si>
  <si>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</si>
  <si>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</si>
  <si>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</si>
  <si>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</si>
  <si>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</si>
  <si>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</si>
  <si>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</si>
  <si>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</si>
  <si>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</si>
  <si>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</si>
  <si>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</si>
  <si>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</si>
  <si>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</si>
  <si>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</si>
  <si>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</si>
  <si>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</si>
  <si>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</si>
  <si>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</si>
  <si>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</si>
  <si>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</si>
  <si>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</si>
  <si>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</si>
  <si>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</si>
  <si>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</si>
  <si>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</si>
  <si>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</si>
  <si>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</si>
  <si>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</si>
  <si>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</si>
  <si>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</si>
  <si>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</si>
  <si>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</si>
  <si>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</si>
  <si>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</si>
  <si>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</si>
  <si>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</si>
  <si>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</si>
  <si>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</si>
  <si>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</si>
  <si>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</si>
  <si>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</si>
  <si>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</si>
  <si>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</si>
  <si>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</si>
  <si>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</si>
  <si>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</si>
  <si>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</si>
  <si>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</si>
  <si>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</si>
  <si>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</si>
  <si>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</si>
  <si>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</si>
  <si>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</si>
  <si>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</si>
  <si>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</si>
  <si>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</si>
  <si>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</si>
  <si>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</si>
  <si>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</si>
  <si>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</si>
  <si>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</si>
  <si>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</si>
  <si>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</si>
  <si>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</si>
  <si>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</si>
  <si>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</si>
  <si>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</si>
  <si>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</si>
  <si>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</si>
  <si>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</si>
  <si>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</si>
  <si>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</si>
  <si>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</si>
  <si>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</si>
  <si>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</si>
  <si>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</si>
  <si>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</si>
  <si>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</si>
  <si>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</si>
  <si>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</si>
  <si>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</si>
  <si>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</si>
  <si>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</si>
  <si>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</si>
  <si>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</si>
  <si>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</si>
  <si>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</si>
  <si>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</si>
  <si>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</si>
  <si>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</si>
  <si>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</si>
  <si>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</si>
  <si>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</si>
  <si>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</si>
  <si>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</si>
  <si>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</si>
  <si>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</si>
  <si>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</si>
  <si>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</si>
  <si>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</si>
  <si>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</si>
  <si>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</si>
  <si>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</si>
  <si>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</si>
  <si>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</si>
  <si>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</si>
  <si>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</si>
  <si>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</si>
  <si>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</si>
  <si>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</si>
  <si>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</si>
  <si>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</si>
  <si>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</si>
  <si>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</si>
  <si>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</si>
  <si>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</si>
  <si>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</si>
  <si>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</si>
  <si>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</si>
  <si>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</si>
  <si>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</si>
  <si>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</si>
  <si>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</si>
  <si>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</si>
  <si>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</si>
  <si>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</si>
  <si>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</si>
  <si>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</si>
  <si>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</si>
  <si>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</si>
  <si>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</si>
  <si>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</si>
  <si>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</si>
  <si>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</si>
  <si>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</si>
  <si>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</si>
  <si>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</si>
  <si>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</si>
  <si>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</si>
  <si>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</si>
  <si>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</si>
  <si>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</si>
  <si>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</si>
  <si>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</si>
  <si>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</si>
  <si>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</si>
  <si>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</si>
  <si>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</si>
  <si>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</si>
  <si>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</si>
  <si>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</si>
  <si>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</si>
  <si>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</si>
  <si>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</si>
  <si>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</si>
  <si>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</si>
  <si>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</si>
  <si>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</si>
  <si>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</si>
  <si>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</si>
  <si>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</si>
  <si>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</si>
  <si>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</si>
  <si>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</si>
  <si>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</si>
  <si>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</si>
  <si>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</si>
  <si>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</si>
  <si>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</si>
  <si>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</si>
  <si>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</si>
  <si>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</si>
  <si>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</si>
  <si>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</si>
  <si>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</si>
  <si>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</si>
  <si>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</si>
  <si>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</si>
  <si>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</si>
  <si>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</si>
  <si>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</si>
  <si>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</si>
  <si>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</si>
  <si>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</si>
  <si>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</si>
  <si>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</si>
  <si>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</si>
  <si>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</si>
  <si>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</si>
  <si>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</si>
  <si>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</si>
  <si>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</si>
  <si>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</si>
  <si>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</si>
  <si>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</si>
  <si>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</si>
  <si>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</si>
  <si>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</si>
  <si>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</si>
  <si>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</si>
  <si>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</si>
  <si>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</si>
  <si>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</si>
  <si>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</si>
  <si>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</si>
  <si>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</si>
  <si>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</si>
  <si>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</si>
  <si>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</si>
  <si>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</si>
  <si>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</si>
  <si>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</si>
  <si>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</si>
  <si>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</si>
  <si>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</si>
  <si>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</si>
  <si>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</si>
  <si>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</si>
  <si>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</si>
  <si>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</si>
  <si>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</si>
  <si>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</si>
  <si>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</si>
  <si>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</si>
  <si>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</si>
  <si>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</si>
  <si>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</si>
  <si>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</si>
  <si>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</si>
  <si>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</si>
  <si>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</si>
  <si>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</si>
  <si>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</si>
  <si>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</si>
  <si>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</si>
  <si>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</si>
  <si>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</si>
  <si>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</si>
  <si>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</si>
  <si>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</si>
  <si>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</si>
  <si>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</si>
  <si>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</si>
  <si>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</si>
  <si>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</si>
  <si>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</si>
  <si>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</si>
  <si>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</si>
  <si>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</si>
  <si>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</si>
  <si>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</si>
  <si>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</si>
  <si>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</si>
  <si>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</si>
  <si>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</si>
  <si>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</si>
  <si>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</si>
  <si>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</si>
  <si>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</si>
  <si>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</si>
  <si>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</si>
  <si>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</si>
  <si>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</si>
  <si>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</si>
  <si>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</si>
  <si>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</si>
  <si>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</si>
  <si>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</si>
  <si>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</si>
  <si>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</si>
  <si>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</si>
  <si>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</si>
  <si>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</si>
  <si>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</si>
  <si>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</si>
  <si>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</si>
  <si>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</si>
  <si>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</si>
  <si>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</si>
  <si>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</si>
  <si>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</si>
  <si>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</si>
  <si>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</si>
  <si>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</si>
  <si>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</si>
  <si>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</si>
  <si>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</si>
  <si>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</si>
  <si>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</si>
  <si>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</si>
  <si>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</si>
  <si>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</si>
  <si>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</si>
  <si>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</si>
  <si>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</si>
  <si>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</si>
  <si>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</si>
  <si>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</si>
  <si>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</si>
  <si>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</si>
  <si>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</si>
  <si>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</si>
  <si>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</si>
  <si>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</si>
  <si>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</si>
  <si>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</si>
  <si>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</si>
  <si>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</si>
  <si>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</si>
  <si>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</si>
  <si>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</si>
  <si>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</si>
  <si>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</si>
  <si>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</si>
  <si>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</si>
  <si>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</si>
  <si>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</si>
  <si>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</si>
  <si>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</si>
  <si>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</si>
  <si>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</si>
  <si>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</si>
  <si>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</si>
  <si>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</si>
  <si>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</si>
  <si>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</si>
  <si>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</si>
  <si>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</si>
  <si>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</si>
  <si>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</si>
  <si>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</si>
  <si>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</si>
  <si>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</si>
  <si>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</si>
  <si>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</si>
  <si>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</si>
  <si>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</si>
  <si>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</si>
  <si>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</si>
  <si>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</si>
  <si>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</si>
  <si>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</si>
  <si>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</si>
  <si>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</si>
  <si>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</si>
  <si>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</si>
  <si>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</si>
  <si>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</si>
  <si>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</si>
  <si>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</si>
  <si>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</si>
  <si>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</si>
  <si>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</si>
  <si>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</si>
  <si>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</si>
  <si>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</si>
  <si>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</si>
  <si>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</si>
  <si>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</si>
  <si>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</si>
  <si>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</si>
  <si>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</si>
  <si>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</si>
  <si>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</si>
  <si>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</si>
  <si>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</si>
  <si>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</si>
  <si>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</si>
  <si>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</si>
  <si>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</si>
  <si>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</si>
  <si>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</si>
  <si>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</si>
  <si>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</si>
  <si>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</si>
  <si>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</si>
  <si>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</si>
  <si>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</si>
  <si>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</si>
  <si>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</si>
  <si>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</si>
  <si>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</si>
  <si>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</si>
  <si>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</si>
  <si>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</si>
  <si>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</si>
  <si>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</si>
  <si>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</si>
  <si>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</si>
  <si>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</si>
  <si>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</si>
  <si>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</si>
  <si>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</si>
  <si>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</si>
  <si>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</si>
  <si>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</si>
  <si>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</si>
  <si>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</si>
  <si>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</si>
  <si>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</si>
  <si>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</si>
  <si>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</si>
  <si>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</si>
  <si>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</si>
  <si>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</si>
  <si>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</si>
  <si>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</si>
  <si>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</si>
  <si>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</si>
  <si>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</si>
  <si>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</si>
  <si>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</si>
  <si>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</si>
  <si>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</si>
  <si>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</si>
  <si>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</si>
  <si>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</si>
  <si>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</si>
  <si>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</si>
  <si>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</si>
  <si>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</si>
  <si>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</si>
  <si>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</si>
  <si>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</si>
  <si>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</si>
  <si>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</si>
  <si>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</si>
  <si>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</si>
  <si>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</si>
  <si>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</si>
  <si>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</si>
  <si>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</si>
  <si>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</si>
  <si>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</si>
  <si>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</si>
  <si>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</si>
  <si>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</si>
  <si>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</si>
  <si>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</si>
  <si>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</si>
  <si>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</si>
  <si>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</si>
  <si>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</si>
  <si>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</si>
  <si>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</si>
  <si>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</si>
  <si>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</si>
  <si>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</si>
  <si>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</si>
  <si>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</si>
  <si>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</si>
  <si>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</si>
  <si>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</si>
  <si>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</si>
  <si>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</si>
  <si>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</si>
  <si>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</si>
  <si>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</si>
  <si>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</si>
  <si>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</si>
  <si>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</si>
  <si>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</si>
  <si>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</si>
  <si>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</si>
  <si>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</si>
  <si>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</si>
  <si>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</si>
  <si>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</si>
  <si>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</si>
  <si>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</si>
  <si>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</si>
  <si>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</si>
  <si>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</si>
  <si>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</si>
  <si>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</si>
  <si>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</si>
  <si>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</si>
  <si>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</si>
  <si>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</si>
  <si>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</si>
  <si>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</si>
  <si>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</si>
  <si>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</si>
  <si>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</si>
  <si>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</si>
  <si>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</si>
  <si>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</si>
  <si>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</si>
  <si>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</si>
  <si>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</si>
  <si>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</si>
  <si>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</si>
  <si>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</si>
  <si>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</si>
  <si>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</si>
  <si>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</si>
  <si>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</si>
  <si>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</si>
  <si>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</si>
  <si>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</si>
  <si>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</si>
  <si>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</si>
  <si>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</si>
  <si>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</si>
  <si>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</si>
  <si>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</si>
  <si>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</si>
  <si>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</si>
  <si>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</si>
  <si>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</si>
  <si>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</si>
  <si>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</si>
  <si>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</si>
  <si>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</si>
  <si>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</si>
  <si>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</si>
  <si>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</si>
  <si>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</si>
  <si>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</si>
  <si>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</si>
  <si>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</si>
  <si>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</si>
  <si>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</si>
  <si>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</si>
  <si>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</si>
  <si>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</si>
  <si>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</si>
  <si>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</si>
  <si>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</si>
  <si>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</si>
  <si>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</si>
  <si>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</si>
  <si>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</si>
  <si>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</si>
  <si>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</si>
  <si>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</si>
  <si>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</si>
  <si>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</si>
  <si>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</si>
  <si>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</si>
  <si>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</si>
  <si>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</si>
  <si>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</si>
  <si>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</si>
  <si>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</si>
  <si>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</si>
  <si>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</si>
  <si>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</si>
  <si>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</si>
  <si>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</si>
  <si>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</si>
  <si>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</si>
  <si>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</si>
  <si>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</si>
  <si>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</si>
  <si>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</si>
  <si>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</si>
  <si>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</si>
  <si>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</si>
  <si>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</si>
  <si>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</si>
  <si>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</si>
  <si>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</si>
  <si>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</si>
  <si>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</si>
  <si>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</si>
  <si>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</si>
  <si>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</si>
  <si>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</si>
  <si>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</si>
  <si>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</si>
  <si>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</si>
  <si>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</si>
  <si>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</si>
  <si>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</si>
  <si>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</si>
  <si>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</si>
  <si>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</si>
  <si>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</si>
  <si>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</si>
  <si>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</si>
  <si>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</si>
  <si>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</si>
  <si>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</si>
  <si>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</si>
  <si>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</si>
  <si>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</si>
  <si>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</si>
  <si>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</si>
  <si>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</si>
  <si>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</si>
  <si>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</si>
  <si>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</si>
  <si>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</si>
  <si>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</si>
  <si>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</si>
  <si>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</si>
  <si>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</si>
  <si>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</si>
  <si>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</si>
  <si>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</si>
  <si>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</si>
  <si>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</si>
  <si>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</si>
  <si>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</si>
  <si>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</si>
  <si>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</si>
  <si>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</si>
  <si>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</si>
  <si>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</si>
  <si>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</si>
  <si>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</si>
  <si>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</si>
  <si>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</si>
  <si>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</si>
  <si>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</si>
  <si>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</si>
  <si>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</si>
  <si>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</si>
  <si>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</si>
  <si>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</si>
  <si>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</si>
  <si>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</si>
  <si>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</si>
  <si>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</si>
  <si>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</si>
  <si>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</si>
  <si>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</si>
  <si>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</si>
  <si>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</si>
  <si>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</si>
  <si>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</si>
  <si>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</si>
  <si>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</si>
  <si>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</si>
  <si>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</si>
  <si>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</si>
  <si>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</si>
  <si>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</si>
  <si>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</si>
  <si>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</si>
  <si>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</si>
  <si>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</si>
  <si>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</si>
  <si>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</si>
  <si>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</si>
  <si>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</si>
  <si>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</si>
  <si>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</si>
  <si>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</si>
  <si>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</si>
  <si>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</si>
  <si>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</si>
  <si>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</si>
  <si>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</si>
  <si>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</si>
  <si>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</si>
  <si>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</si>
  <si>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</si>
  <si>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</si>
  <si>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</si>
  <si>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</si>
  <si>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</si>
  <si>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</si>
  <si>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</si>
  <si>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</si>
  <si>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</si>
  <si>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</si>
  <si>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</si>
  <si>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</si>
  <si>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</si>
  <si>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</si>
  <si>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</si>
  <si>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</si>
  <si>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</si>
  <si>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</si>
  <si>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</si>
  <si>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</si>
  <si>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</si>
  <si>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</si>
  <si>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</si>
  <si>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</si>
  <si>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</si>
  <si>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</si>
  <si>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</si>
  <si>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</si>
  <si>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</si>
  <si>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</si>
  <si>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</si>
  <si>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</si>
  <si>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</si>
  <si>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</si>
  <si>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</si>
  <si>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</si>
  <si>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</si>
  <si>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</si>
  <si>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</si>
  <si>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</si>
  <si>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</si>
  <si>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</si>
  <si>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</si>
  <si>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</si>
  <si>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</si>
  <si>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</si>
  <si>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</si>
  <si>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</si>
  <si>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</si>
  <si>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</si>
  <si>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</si>
  <si>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</si>
  <si>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</si>
  <si>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</si>
  <si>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</si>
  <si>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</si>
  <si>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</si>
  <si>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</si>
  <si>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</si>
  <si>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</si>
  <si>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</si>
  <si>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</si>
  <si>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</si>
  <si>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</si>
  <si>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</si>
  <si>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</si>
  <si>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</si>
  <si>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</si>
  <si>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</si>
  <si>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</si>
  <si>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</si>
  <si>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</si>
  <si>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</si>
  <si>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</si>
  <si>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</si>
  <si>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</si>
  <si>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</si>
  <si>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</si>
  <si>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</si>
  <si>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</si>
  <si>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</si>
  <si>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</si>
  <si>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</si>
  <si>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</si>
  <si>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</si>
  <si>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</si>
  <si>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</si>
  <si>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</si>
  <si>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</si>
  <si>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</si>
  <si>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</si>
  <si>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</si>
  <si>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</si>
  <si>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</si>
  <si>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</si>
  <si>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</si>
  <si>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</si>
  <si>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</si>
  <si>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</si>
  <si>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</si>
  <si>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</si>
  <si>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</si>
  <si>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</si>
  <si>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</si>
  <si>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</si>
  <si>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</si>
  <si>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</si>
  <si>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</si>
  <si>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</si>
  <si>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</si>
  <si>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</si>
  <si>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</si>
  <si>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</si>
  <si>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</si>
  <si>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</si>
  <si>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</si>
  <si>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</si>
  <si>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</si>
  <si>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</si>
  <si>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</si>
  <si>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</si>
  <si>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</si>
  <si>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</si>
  <si>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</si>
  <si>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</si>
  <si>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</si>
  <si>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</si>
  <si>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</si>
  <si>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</si>
  <si>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</si>
  <si>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</si>
  <si>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</si>
  <si>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</si>
  <si>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</si>
  <si>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</si>
  <si>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</si>
  <si>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</si>
  <si>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</si>
  <si>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</si>
  <si>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</si>
  <si>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</si>
  <si>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</si>
  <si>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</si>
  <si>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</si>
  <si>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</si>
  <si>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</si>
  <si>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</si>
  <si>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</si>
  <si>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</si>
  <si>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</si>
  <si>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</si>
  <si>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</si>
  <si>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</si>
  <si>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</si>
  <si>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</si>
  <si>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</si>
  <si>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</si>
  <si>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</si>
  <si>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</si>
  <si>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</si>
  <si>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</si>
  <si>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</si>
  <si>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</si>
  <si>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</si>
  <si>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</si>
  <si>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</si>
  <si>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</si>
  <si>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</si>
  <si>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</si>
  <si>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</si>
  <si>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</si>
  <si>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</si>
  <si>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</si>
  <si>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</si>
  <si>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</si>
  <si>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</si>
  <si>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</si>
  <si>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</si>
  <si>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</si>
  <si>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</si>
  <si>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</si>
  <si>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</si>
  <si>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</si>
  <si>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</si>
  <si>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</si>
  <si>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</si>
  <si>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</si>
  <si>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</si>
  <si>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</si>
  <si>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</si>
  <si>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</si>
  <si>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</si>
  <si>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</si>
  <si>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</si>
  <si>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</si>
  <si>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</si>
  <si>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</si>
  <si>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</si>
  <si>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</si>
  <si>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</si>
  <si>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</si>
  <si>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</si>
  <si>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</si>
  <si>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</si>
  <si>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</si>
  <si>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</si>
  <si>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</si>
  <si>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</si>
  <si>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</si>
  <si>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</si>
  <si>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</si>
  <si>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</si>
  <si>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</si>
  <si>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</si>
  <si>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</si>
  <si>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</si>
  <si>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</si>
  <si>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</si>
  <si>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</si>
  <si>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</si>
  <si>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</si>
  <si>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</si>
  <si>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</si>
  <si>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</si>
  <si>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</si>
  <si>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</si>
  <si>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</si>
  <si>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</si>
  <si>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</si>
  <si>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</si>
  <si>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</si>
  <si>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</si>
  <si>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</si>
  <si>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</si>
  <si>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</si>
  <si>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</si>
  <si>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</si>
  <si>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</si>
  <si>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</si>
  <si>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</si>
  <si>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</si>
  <si>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</si>
  <si>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</si>
  <si>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</si>
  <si>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</si>
  <si>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</si>
  <si>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</si>
  <si>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</si>
  <si>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</si>
  <si>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</si>
  <si>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</si>
  <si>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</si>
  <si>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</si>
  <si>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</si>
  <si>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</si>
  <si>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</si>
  <si>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</si>
  <si>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</si>
  <si>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</si>
  <si>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</si>
  <si>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</si>
  <si>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</si>
  <si>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</si>
  <si>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</si>
  <si>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</si>
  <si>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</si>
  <si>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</si>
  <si>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</si>
  <si>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</si>
  <si>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</si>
  <si>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</si>
  <si>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</si>
  <si>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</si>
  <si>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</si>
  <si>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</si>
  <si>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</si>
  <si>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</si>
  <si>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</si>
  <si>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</si>
  <si>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</si>
  <si>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</si>
  <si>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</si>
  <si>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</si>
  <si>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</si>
  <si>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</si>
  <si>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</si>
  <si>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</si>
  <si>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</si>
  <si>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</si>
  <si>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</si>
  <si>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</si>
  <si>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</si>
  <si>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</si>
  <si>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</si>
  <si>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</si>
  <si>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</si>
  <si>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</si>
  <si>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</si>
  <si>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</si>
  <si>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</si>
  <si>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</si>
  <si>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</si>
  <si>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</si>
  <si>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</si>
  <si>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</si>
  <si>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</si>
  <si>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</si>
  <si>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</si>
  <si>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</si>
  <si>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</si>
  <si>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</si>
  <si>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</si>
  <si>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</si>
  <si>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</si>
  <si>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</si>
  <si>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</si>
  <si>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</si>
  <si>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</si>
  <si>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</si>
  <si>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</si>
  <si>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</si>
  <si>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</si>
  <si>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</si>
  <si>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</si>
  <si>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</si>
  <si>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</si>
  <si>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</si>
  <si>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</si>
  <si>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</si>
  <si>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</si>
  <si>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</si>
  <si>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</si>
  <si>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</si>
  <si>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</si>
  <si>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</si>
  <si>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</si>
  <si>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</si>
  <si>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</si>
  <si>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</si>
  <si>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</si>
  <si>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</si>
  <si>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</si>
  <si>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</si>
  <si>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</si>
  <si>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</si>
  <si>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</si>
  <si>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</si>
  <si>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</si>
  <si>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</si>
  <si>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</si>
  <si>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</si>
  <si>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</si>
  <si>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</si>
  <si>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</si>
  <si>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</si>
  <si>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</si>
  <si>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</si>
  <si>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</si>
  <si>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</si>
  <si>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</si>
  <si>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</si>
  <si>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</si>
  <si>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</si>
  <si>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</si>
  <si>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</si>
  <si>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</si>
  <si>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</si>
  <si>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</si>
  <si>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</si>
  <si>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</si>
  <si>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</si>
  <si>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</si>
  <si>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</si>
  <si>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</si>
  <si>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</si>
  <si>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</si>
  <si>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</si>
  <si>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</si>
  <si>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</si>
  <si>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</si>
  <si>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</si>
  <si>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</si>
  <si>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</si>
  <si>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</si>
  <si>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</si>
  <si>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</si>
  <si>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</si>
  <si>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</si>
  <si>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</si>
  <si>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</si>
  <si>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</si>
  <si>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</si>
  <si>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</si>
  <si>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</si>
  <si>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</si>
  <si>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</si>
  <si>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</si>
  <si>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</si>
  <si>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</si>
  <si>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</si>
  <si>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</si>
  <si>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</si>
  <si>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</si>
  <si>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</si>
  <si>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</si>
  <si>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</si>
  <si>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</si>
  <si>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</si>
  <si>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</si>
  <si>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</si>
  <si>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</si>
  <si>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</si>
  <si>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</si>
  <si>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</si>
  <si>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</si>
  <si>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</si>
  <si>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</si>
  <si>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</si>
  <si>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</si>
  <si>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</si>
  <si>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</si>
  <si>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</si>
  <si>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</si>
  <si>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</si>
  <si>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</si>
  <si>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</si>
  <si>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</si>
  <si>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</si>
  <si>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</si>
  <si>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</si>
  <si>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</si>
  <si>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</si>
  <si>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</si>
  <si>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</si>
  <si>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</si>
  <si>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</si>
  <si>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</si>
  <si>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</si>
  <si>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</si>
  <si>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</si>
  <si>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</si>
  <si>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</si>
  <si>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</si>
  <si>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</si>
  <si>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</si>
  <si>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</si>
  <si>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</si>
  <si>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</si>
  <si>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</si>
  <si>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</si>
  <si>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</si>
  <si>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</si>
  <si>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</si>
  <si>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</si>
  <si>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</si>
  <si>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</si>
  <si>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</si>
  <si>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</si>
  <si>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</si>
  <si>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</si>
  <si>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</si>
  <si>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</si>
  <si>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</si>
  <si>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</si>
  <si>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</si>
  <si>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</si>
  <si>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</si>
  <si>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</si>
  <si>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</si>
  <si>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</si>
  <si>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</si>
  <si>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</si>
  <si>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</si>
  <si>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</si>
  <si>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</si>
  <si>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</si>
  <si>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</si>
  <si>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</si>
  <si>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</si>
  <si>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</si>
  <si>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</si>
  <si>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</si>
  <si>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</si>
  <si>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</si>
  <si>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</si>
  <si>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</si>
  <si>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</si>
  <si>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</si>
  <si>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</si>
  <si>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</si>
  <si>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</si>
  <si>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</si>
  <si>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</si>
  <si>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</si>
  <si>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</si>
  <si>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</si>
  <si>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</si>
  <si>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</si>
  <si>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</si>
  <si>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</si>
  <si>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</si>
  <si>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</si>
  <si>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</si>
  <si>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</si>
  <si>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</si>
  <si>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</si>
  <si>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</si>
  <si>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</si>
  <si>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</si>
  <si>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</si>
  <si>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</si>
  <si>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</si>
  <si>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</si>
  <si>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</si>
  <si>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</si>
  <si>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</si>
  <si>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</si>
  <si>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</si>
  <si>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</si>
  <si>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</si>
  <si>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</si>
  <si>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</si>
  <si>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</si>
  <si>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</si>
  <si>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</si>
  <si>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</si>
  <si>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</si>
  <si>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</si>
  <si>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</si>
  <si>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</si>
  <si>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</si>
  <si>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</si>
  <si>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</si>
  <si>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</si>
  <si>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</si>
  <si>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</si>
  <si>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</si>
  <si>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</si>
  <si>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</si>
  <si>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</si>
  <si>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</si>
  <si>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</si>
  <si>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</si>
  <si>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</si>
  <si>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</si>
  <si>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</si>
  <si>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</si>
  <si>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</si>
  <si>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</si>
  <si>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</si>
  <si>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</si>
  <si>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</si>
  <si>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</si>
  <si>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</si>
  <si>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</si>
  <si>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</si>
  <si>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</si>
  <si>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</si>
  <si>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</si>
  <si>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</si>
  <si>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</si>
  <si>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</si>
  <si>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</si>
  <si>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</si>
  <si>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</si>
  <si>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</si>
  <si>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</si>
  <si>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</si>
  <si>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</si>
  <si>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</si>
  <si>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</si>
  <si>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</si>
  <si>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</si>
  <si>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</si>
  <si>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</si>
  <si>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</si>
  <si>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</si>
  <si>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</si>
  <si>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</si>
  <si>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</si>
  <si>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</si>
  <si>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</si>
  <si>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</si>
  <si>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</si>
  <si>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</si>
  <si>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</si>
  <si>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</si>
  <si>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</si>
  <si>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</si>
  <si>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</si>
  <si>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</si>
  <si>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</si>
  <si>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</si>
  <si>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</si>
  <si>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</si>
  <si>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</si>
  <si>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</si>
  <si>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</si>
  <si>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</si>
  <si>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</si>
  <si>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</si>
  <si>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</si>
  <si>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</si>
  <si>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</si>
  <si>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</si>
  <si>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</si>
  <si>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</si>
  <si>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</si>
  <si>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</si>
  <si>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</si>
  <si>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</si>
  <si>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</si>
  <si>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</si>
  <si>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</si>
  <si>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</si>
  <si>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</si>
  <si>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</si>
  <si>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</si>
  <si>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</si>
  <si>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</si>
  <si>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</si>
  <si>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</si>
  <si>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</si>
  <si>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</si>
  <si>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</si>
  <si>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</si>
  <si>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</si>
  <si>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</si>
  <si>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</si>
  <si>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</si>
  <si>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</si>
  <si>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</si>
  <si>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</si>
  <si>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</si>
  <si>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</si>
  <si>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</si>
  <si>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</si>
  <si>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</si>
  <si>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</si>
  <si>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</si>
  <si>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</si>
  <si>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</si>
  <si>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</si>
  <si>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</si>
  <si>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</si>
  <si>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</si>
  <si>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</si>
  <si>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</si>
  <si>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</si>
  <si>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</si>
  <si>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</si>
  <si>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</si>
  <si>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</si>
  <si>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</si>
  <si>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</si>
  <si>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</si>
  <si>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</si>
  <si>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</si>
  <si>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</si>
  <si>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</si>
  <si>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</si>
  <si>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</si>
  <si>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</si>
  <si>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</si>
  <si>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</si>
  <si>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</si>
  <si>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</si>
  <si>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</si>
  <si>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</si>
  <si>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</si>
  <si>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</si>
  <si>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</si>
  <si>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</si>
  <si>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</si>
  <si>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</si>
  <si>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</si>
  <si>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</si>
  <si>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</si>
  <si>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</si>
  <si>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</si>
  <si>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</si>
  <si>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</si>
  <si>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</si>
  <si>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</si>
  <si>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</si>
  <si>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</si>
  <si>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</si>
  <si>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</si>
  <si>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</si>
  <si>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</si>
  <si>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</si>
  <si>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</si>
  <si>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</si>
  <si>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</si>
  <si>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</si>
  <si>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</si>
  <si>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</si>
  <si>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</si>
  <si>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</si>
  <si>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</si>
  <si>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</si>
  <si>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</si>
  <si>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</si>
  <si>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</si>
  <si>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</si>
  <si>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</si>
  <si>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</si>
  <si>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</si>
  <si>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</si>
  <si>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</si>
  <si>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</si>
  <si>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</si>
  <si>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</si>
  <si>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</si>
  <si>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</si>
  <si>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</si>
  <si>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</si>
  <si>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</si>
  <si>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</si>
  <si>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</si>
  <si>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</si>
  <si>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</si>
  <si>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</si>
  <si>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</si>
  <si>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</si>
  <si>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</si>
  <si>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</si>
  <si>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</si>
  <si>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</si>
  <si>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</si>
  <si>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</si>
  <si>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</si>
  <si>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</si>
  <si>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</si>
  <si>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</si>
  <si>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</si>
  <si>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</si>
  <si>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</si>
  <si>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</si>
  <si>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</si>
  <si>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</si>
  <si>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</si>
  <si>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</si>
  <si>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</si>
  <si>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</si>
  <si>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</si>
  <si>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</si>
  <si>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</si>
  <si>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</si>
  <si>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</si>
  <si>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</si>
  <si>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</si>
  <si>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</si>
  <si>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</si>
  <si>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</si>
  <si>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</si>
  <si>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</si>
  <si>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</si>
  <si>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</si>
  <si>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</si>
  <si>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</si>
  <si>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</si>
  <si>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</si>
  <si>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</si>
  <si>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</si>
  <si>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</si>
  <si>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</si>
  <si>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</si>
  <si>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</si>
  <si>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</si>
  <si>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</si>
  <si>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</si>
  <si>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</si>
  <si>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</si>
  <si>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</si>
  <si>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</si>
  <si>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</si>
  <si>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</si>
  <si>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</si>
  <si>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</si>
  <si>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</si>
  <si>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</si>
  <si>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</si>
  <si>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</si>
  <si>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</si>
  <si>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</si>
  <si>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</si>
  <si>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</si>
  <si>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</si>
  <si>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</si>
  <si>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</si>
  <si>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</si>
  <si>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</si>
  <si>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</si>
  <si>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</si>
  <si>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</si>
  <si>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</si>
  <si>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</si>
  <si>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</si>
  <si>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</si>
  <si>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</si>
  <si>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</si>
  <si>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</si>
  <si>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</si>
  <si>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</si>
  <si>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</si>
  <si>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</si>
  <si>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</si>
  <si>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</si>
  <si>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</si>
  <si>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</si>
  <si>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</si>
  <si>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</si>
  <si>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</si>
  <si>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</si>
  <si>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</si>
  <si>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</si>
  <si>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</si>
  <si>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</si>
  <si>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</si>
  <si>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</si>
  <si>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</si>
  <si>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</si>
  <si>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</si>
  <si>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</si>
  <si>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</si>
  <si>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</si>
  <si>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</si>
  <si>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</si>
  <si>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</si>
  <si>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</si>
  <si>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</si>
  <si>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</si>
  <si>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</si>
  <si>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</si>
  <si>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</si>
  <si>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</si>
  <si>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</si>
  <si>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</si>
  <si>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</si>
  <si>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</si>
  <si>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</si>
  <si>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</si>
  <si>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</si>
  <si>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</si>
  <si>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</si>
  <si>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</si>
  <si>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</si>
  <si>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</si>
  <si>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</si>
  <si>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</si>
  <si>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</si>
  <si>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</si>
  <si>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</si>
  <si>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</si>
  <si>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</si>
  <si>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</si>
  <si>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</si>
  <si>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</si>
  <si>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</si>
  <si>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</si>
  <si>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</si>
  <si>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</si>
  <si>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</si>
  <si>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</si>
  <si>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</si>
  <si>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</si>
  <si>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</si>
  <si>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</si>
  <si>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</si>
  <si>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</si>
  <si>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</si>
  <si>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</si>
  <si>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</si>
  <si>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</si>
  <si>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</si>
  <si>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</si>
  <si>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</si>
  <si>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</si>
  <si>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</si>
  <si>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</si>
  <si>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</si>
  <si>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</si>
  <si>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</si>
  <si>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</si>
  <si>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</si>
  <si>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</si>
  <si>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</si>
  <si>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</si>
  <si>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</si>
  <si>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</si>
  <si>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</si>
  <si>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</si>
  <si>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</si>
  <si>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</si>
  <si>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</si>
  <si>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</si>
  <si>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</si>
  <si>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</si>
  <si>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</si>
  <si>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</si>
  <si>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</si>
  <si>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</si>
  <si>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</si>
  <si>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</si>
  <si>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</si>
  <si>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</si>
  <si>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</si>
  <si>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</si>
  <si>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</si>
  <si>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</si>
  <si>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</si>
  <si>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</si>
  <si>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</si>
  <si>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</si>
  <si>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</si>
  <si>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</si>
  <si>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</si>
  <si>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</si>
  <si>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</si>
  <si>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</si>
  <si>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</si>
  <si>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</si>
  <si>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</si>
  <si>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</si>
  <si>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</si>
  <si>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</si>
  <si>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</si>
  <si>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</si>
  <si>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</si>
  <si>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</si>
  <si>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</si>
  <si>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</si>
  <si>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</si>
  <si>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</si>
  <si>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</si>
  <si>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</si>
  <si>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</si>
  <si>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</si>
  <si>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</si>
  <si>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</si>
  <si>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</si>
  <si>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</si>
  <si>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</si>
  <si>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</si>
  <si>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</si>
  <si>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</si>
  <si>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</si>
  <si>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</si>
  <si>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</si>
  <si>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</si>
  <si>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</si>
  <si>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</si>
  <si>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</si>
  <si>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</si>
  <si>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</si>
  <si>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</si>
  <si>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</si>
  <si>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</si>
  <si>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</si>
  <si>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</si>
  <si>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</si>
  <si>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</si>
  <si>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</si>
  <si>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</si>
  <si>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</si>
  <si>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</si>
  <si>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</si>
  <si>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</si>
  <si>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</si>
  <si>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</si>
  <si>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</si>
  <si>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</si>
  <si>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</si>
  <si>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</si>
  <si>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</si>
  <si>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</si>
  <si>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</si>
  <si>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</si>
  <si>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</si>
  <si>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</si>
  <si>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</si>
  <si>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</si>
  <si>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</si>
  <si>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</si>
  <si>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</si>
  <si>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</si>
  <si>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</si>
  <si>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</si>
  <si>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</si>
  <si>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</si>
  <si>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</si>
  <si>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</si>
  <si>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</si>
  <si>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</si>
  <si>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</si>
  <si>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</si>
  <si>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</si>
  <si>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</si>
  <si>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</si>
  <si>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</si>
  <si>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</si>
  <si>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</si>
  <si>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</si>
  <si>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</si>
  <si>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</si>
  <si>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</si>
  <si>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</si>
  <si>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</si>
  <si>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</si>
  <si>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</si>
  <si>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</si>
  <si>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</si>
  <si>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</si>
  <si>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</si>
  <si>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</si>
  <si>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</si>
  <si>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</si>
  <si>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</si>
  <si>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</si>
  <si>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</si>
  <si>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</si>
  <si>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</si>
  <si>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</si>
  <si>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</si>
  <si>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</si>
  <si>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</si>
  <si>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</si>
  <si>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</si>
  <si>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</si>
  <si>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</si>
  <si>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</si>
  <si>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</si>
  <si>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</si>
  <si>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</si>
  <si>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</si>
  <si>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</si>
  <si>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</si>
  <si>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</si>
  <si>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</si>
  <si>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</si>
  <si>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</si>
  <si>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</si>
  <si>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</si>
  <si>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</si>
  <si>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</si>
  <si>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</si>
  <si>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</si>
  <si>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</si>
  <si>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</si>
  <si>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</si>
  <si>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</si>
  <si>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</si>
  <si>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</si>
  <si>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</si>
  <si>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</si>
  <si>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</si>
  <si>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</si>
  <si>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</si>
  <si>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</si>
  <si>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</si>
  <si>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</si>
  <si>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</si>
  <si>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</si>
  <si>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</si>
  <si>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</si>
  <si>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</si>
  <si>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</si>
  <si>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</si>
  <si>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</si>
  <si>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</si>
  <si>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</si>
  <si>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</si>
  <si>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</si>
  <si>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</si>
  <si>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</si>
  <si>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</si>
  <si>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</si>
  <si>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</si>
  <si>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</si>
  <si>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</si>
  <si>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</si>
  <si>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</si>
  <si>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</si>
  <si>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</si>
  <si>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</si>
  <si>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</si>
  <si>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</si>
  <si>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</si>
  <si>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</si>
  <si>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</si>
  <si>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</si>
  <si>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</si>
  <si>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</si>
  <si>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</si>
  <si>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</si>
  <si>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</si>
  <si>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</si>
  <si>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</si>
  <si>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</si>
  <si>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</si>
  <si>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</si>
  <si>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</si>
  <si>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</si>
  <si>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</si>
  <si>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</si>
  <si>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</si>
  <si>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</si>
  <si>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</si>
  <si>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</si>
  <si>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</si>
  <si>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</si>
  <si>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</si>
  <si>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</si>
  <si>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</si>
  <si>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</si>
  <si>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</si>
  <si>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</si>
  <si>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</si>
  <si>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</si>
  <si>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</si>
  <si>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</si>
  <si>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</si>
  <si>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</si>
  <si>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</si>
  <si>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</si>
  <si>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</si>
  <si>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</si>
  <si>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</si>
  <si>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</si>
  <si>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</si>
  <si>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</si>
  <si>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</si>
  <si>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</si>
  <si>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</si>
  <si>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</si>
  <si>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</si>
  <si>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</si>
  <si>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</si>
  <si>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</si>
  <si>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</si>
  <si>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</si>
  <si>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</si>
  <si>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</si>
  <si>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</si>
  <si>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</si>
  <si>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</si>
  <si>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</si>
  <si>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</si>
  <si>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</si>
  <si>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</si>
  <si>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</si>
  <si>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</si>
  <si>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</si>
  <si>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</si>
  <si>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</si>
  <si>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</si>
  <si>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</si>
  <si>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</si>
  <si>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</si>
  <si>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</si>
  <si>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</si>
  <si>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</si>
  <si>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</si>
  <si>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</si>
  <si>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</si>
  <si>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</si>
  <si>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</si>
  <si>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</si>
  <si>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</si>
  <si>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</si>
  <si>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</si>
  <si>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</si>
  <si>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</si>
  <si>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</si>
  <si>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</si>
  <si>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</si>
  <si>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</si>
  <si>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</si>
  <si>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</si>
  <si>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</si>
  <si>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</si>
  <si>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</si>
  <si>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</si>
  <si>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</si>
  <si>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</si>
  <si>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</si>
  <si>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</si>
  <si>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</si>
  <si>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</si>
  <si>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</si>
  <si>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</si>
  <si>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</si>
  <si>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</si>
  <si>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</si>
  <si>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</si>
  <si>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</si>
  <si>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</si>
  <si>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</si>
  <si>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</si>
  <si>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</si>
  <si>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</si>
  <si>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</si>
  <si>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</si>
  <si>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</si>
  <si>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</si>
  <si>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</si>
  <si>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</si>
  <si>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</si>
  <si>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</si>
  <si>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</si>
  <si>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</si>
  <si>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</si>
  <si>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</si>
  <si>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</si>
  <si>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</si>
  <si>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</si>
  <si>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</si>
  <si>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</si>
  <si>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</si>
  <si>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</si>
  <si>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</si>
  <si>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</si>
  <si>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</si>
  <si>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</si>
  <si>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</si>
  <si>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</si>
  <si>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</si>
  <si>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</si>
  <si>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</si>
  <si>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</si>
  <si>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</si>
  <si>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</si>
  <si>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</si>
  <si>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</si>
  <si>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</si>
  <si>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</si>
  <si>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</si>
  <si>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</si>
  <si>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</si>
  <si>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</si>
  <si>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</si>
  <si>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</si>
  <si>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</si>
  <si>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</si>
  <si>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</si>
  <si>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</si>
  <si>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</si>
  <si>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</si>
  <si>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</si>
  <si>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</si>
  <si>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</si>
  <si>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</si>
  <si>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</si>
  <si>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</si>
  <si>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</si>
  <si>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</si>
  <si>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</si>
  <si>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</si>
  <si>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</si>
  <si>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</si>
  <si>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</si>
  <si>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</si>
  <si>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</si>
  <si>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</si>
  <si>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</si>
  <si>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</si>
  <si>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</si>
  <si>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</si>
  <si>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</si>
  <si>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</si>
  <si>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</si>
  <si>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</si>
  <si>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</si>
  <si>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</si>
  <si>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</si>
  <si>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</si>
  <si>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</si>
  <si>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</si>
  <si>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</si>
  <si>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</si>
  <si>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</si>
  <si>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</si>
  <si>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</si>
  <si>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</si>
  <si>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</si>
  <si>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</si>
  <si>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</si>
  <si>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</si>
  <si>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</si>
  <si>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</si>
  <si>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</si>
  <si>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</si>
  <si>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</si>
  <si>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</si>
  <si>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</si>
  <si>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</si>
  <si>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</si>
  <si>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</si>
  <si>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</si>
  <si>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</si>
  <si>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</si>
  <si>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</si>
  <si>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</si>
  <si>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</si>
  <si>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</si>
  <si>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</si>
  <si>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</si>
  <si>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</si>
  <si>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</si>
  <si>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</si>
  <si>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</si>
  <si>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</si>
  <si>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</si>
  <si>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</si>
  <si>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</si>
  <si>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</si>
  <si>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</si>
  <si>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</si>
  <si>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</si>
  <si>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</si>
  <si>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</si>
  <si>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</si>
  <si>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</si>
  <si>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</si>
  <si>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</si>
  <si>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</si>
  <si>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</si>
  <si>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</si>
  <si>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</si>
  <si>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</si>
  <si>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</si>
  <si>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</si>
  <si>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</si>
  <si>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</si>
  <si>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</si>
  <si>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</si>
  <si>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</si>
  <si>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</si>
  <si>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</si>
  <si>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</si>
  <si>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</si>
  <si>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</si>
  <si>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</si>
  <si>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</si>
  <si>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</si>
  <si>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</si>
  <si>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</si>
  <si>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</si>
  <si>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</si>
  <si>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</si>
  <si>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</si>
  <si>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</si>
  <si>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</si>
  <si>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</si>
  <si>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</si>
  <si>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</si>
  <si>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</si>
  <si>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</si>
  <si>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</si>
  <si>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</si>
  <si>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</si>
  <si>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</si>
  <si>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</si>
  <si>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</si>
  <si>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</si>
  <si>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</si>
  <si>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</si>
  <si>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</si>
  <si>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</si>
  <si>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</si>
  <si>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</si>
  <si>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</si>
  <si>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</si>
  <si>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</si>
  <si>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</si>
  <si>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</si>
  <si>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</si>
  <si>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</si>
  <si>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</si>
  <si>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</si>
  <si>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</si>
  <si>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</si>
  <si>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</si>
  <si>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</si>
  <si>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</si>
  <si>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</si>
  <si>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</si>
  <si>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</si>
  <si>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</si>
  <si>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</si>
  <si>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</si>
  <si>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</si>
  <si>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</si>
  <si>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</si>
  <si>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</si>
  <si>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</si>
  <si>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</si>
  <si>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</si>
  <si>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</si>
  <si>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</si>
  <si>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</si>
  <si>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</si>
  <si>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</si>
  <si>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</si>
  <si>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</si>
  <si>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</si>
  <si>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</si>
  <si>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</si>
  <si>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</si>
  <si>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</si>
  <si>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</si>
  <si>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</si>
  <si>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</si>
  <si>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</si>
  <si>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</si>
  <si>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</si>
  <si>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</si>
  <si>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</si>
  <si>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</si>
  <si>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</si>
  <si>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</si>
  <si>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</si>
  <si>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</si>
  <si>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</si>
  <si>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</si>
  <si>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</si>
  <si>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</si>
  <si>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</si>
  <si>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</si>
  <si>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</si>
  <si>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</si>
  <si>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</si>
  <si>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</si>
  <si>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</si>
  <si>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</si>
  <si>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</si>
  <si>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</si>
  <si>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</si>
  <si>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</si>
  <si>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</si>
  <si>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</si>
  <si>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</si>
  <si>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</si>
  <si>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</si>
  <si>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</si>
  <si>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</si>
  <si>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</si>
  <si>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</si>
  <si>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</si>
  <si>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</si>
  <si>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</si>
  <si>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</si>
  <si>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</si>
  <si>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</si>
  <si>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</si>
  <si>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</si>
  <si>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</si>
  <si>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</si>
  <si>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</si>
  <si>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</si>
  <si>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</si>
  <si>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</si>
  <si>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</si>
  <si>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</si>
  <si>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</si>
  <si>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</si>
  <si>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</si>
  <si>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</si>
  <si>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</si>
  <si>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</si>
  <si>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</si>
  <si>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</si>
  <si>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</si>
  <si>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</si>
  <si>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</si>
  <si>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</si>
  <si>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</si>
  <si>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</si>
  <si>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</si>
  <si>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</si>
  <si>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</si>
  <si>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</si>
  <si>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</si>
  <si>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</si>
  <si>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</si>
  <si>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</si>
  <si>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</si>
  <si>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</si>
  <si>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</si>
  <si>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</si>
  <si>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</si>
  <si>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</si>
  <si>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</si>
  <si>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</si>
  <si>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</si>
  <si>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</si>
  <si>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</si>
  <si>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</si>
  <si>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</si>
  <si>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</si>
  <si>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</si>
  <si>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</si>
  <si>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</si>
  <si>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</si>
  <si>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</si>
  <si>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</si>
  <si>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</si>
  <si>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</si>
  <si>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</si>
  <si>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</si>
  <si>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</si>
  <si>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</si>
  <si>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</si>
  <si>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</si>
  <si>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</si>
  <si>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</si>
  <si>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</si>
  <si>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</si>
  <si>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</si>
  <si>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</si>
  <si>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</si>
  <si>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</si>
  <si>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</si>
  <si>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</si>
  <si>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</si>
  <si>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</si>
  <si>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</si>
  <si>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</si>
  <si>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</si>
  <si>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</si>
  <si>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</si>
  <si>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</si>
  <si>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</si>
  <si>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</si>
  <si>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</si>
  <si>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</si>
  <si>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</si>
  <si>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</si>
  <si>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</si>
  <si>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</si>
  <si>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</si>
  <si>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</si>
  <si>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</si>
  <si>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</si>
  <si>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</si>
  <si>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</si>
  <si>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</si>
  <si>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</si>
  <si>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</si>
  <si>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</si>
  <si>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</si>
  <si>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</si>
  <si>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</si>
  <si>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</si>
  <si>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</si>
  <si>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</si>
  <si>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</si>
  <si>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</si>
  <si>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</si>
  <si>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</si>
  <si>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</si>
  <si>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</si>
  <si>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</si>
  <si>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</si>
  <si>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</si>
  <si>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</si>
  <si>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</si>
  <si>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</si>
  <si>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</si>
  <si>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</si>
  <si>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</si>
  <si>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</si>
  <si>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</si>
  <si>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</si>
  <si>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</si>
  <si>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</si>
  <si>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</si>
  <si>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</si>
  <si>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</si>
  <si>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</si>
  <si>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</si>
  <si>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</si>
  <si>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</si>
  <si>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</si>
  <si>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</si>
  <si>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</si>
  <si>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</si>
  <si>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</si>
  <si>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</si>
  <si>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</si>
  <si>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</si>
  <si>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</si>
  <si>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</si>
  <si>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</si>
  <si>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</si>
  <si>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</si>
  <si>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</si>
  <si>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</si>
  <si>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</si>
  <si>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</si>
  <si>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</si>
  <si>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</si>
  <si>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</si>
  <si>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</si>
  <si>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</si>
  <si>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</si>
  <si>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</si>
  <si>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</si>
  <si>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</si>
  <si>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</si>
  <si>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</si>
  <si>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</si>
  <si>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</si>
  <si>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</si>
  <si>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</si>
  <si>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</si>
  <si>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</si>
  <si>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</si>
  <si>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</si>
  <si>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</si>
  <si>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</si>
  <si>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</si>
  <si>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</si>
  <si>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</si>
  <si>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</si>
  <si>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</si>
  <si>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</si>
  <si>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</si>
  <si>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</si>
  <si>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</si>
  <si>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</si>
  <si>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</si>
  <si>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</si>
  <si>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</si>
  <si>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</si>
  <si>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</si>
  <si>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</si>
  <si>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</si>
  <si>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</si>
  <si>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</si>
  <si>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</si>
  <si>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</si>
  <si>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</si>
  <si>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</si>
  <si>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</si>
  <si>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</si>
  <si>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</si>
  <si>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</si>
  <si>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</si>
  <si>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</si>
  <si>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</si>
  <si>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</si>
  <si>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</si>
  <si>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</si>
  <si>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</si>
  <si>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</si>
  <si>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</si>
  <si>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</si>
  <si>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</si>
  <si>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</si>
  <si>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</si>
  <si>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</si>
  <si>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</si>
  <si>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</si>
  <si>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</si>
  <si>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</si>
  <si>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</si>
  <si>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</si>
  <si>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</si>
  <si>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</si>
  <si>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</si>
  <si>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</si>
  <si>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</si>
  <si>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</si>
  <si>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</si>
  <si>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</si>
  <si>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</si>
  <si>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</si>
  <si>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</si>
  <si>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</si>
  <si>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</si>
  <si>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</si>
  <si>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</si>
  <si>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</si>
  <si>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</si>
  <si>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</si>
  <si>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</si>
  <si>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</si>
  <si>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</si>
  <si>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</si>
  <si>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</si>
  <si>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</si>
  <si>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</si>
  <si>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</si>
  <si>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</si>
  <si>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</si>
  <si>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</si>
  <si>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</si>
  <si>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</si>
  <si>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</si>
  <si>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</si>
  <si>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</si>
  <si>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</si>
  <si>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</si>
  <si>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</si>
  <si>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</si>
  <si>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</si>
  <si>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</si>
  <si>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</si>
  <si>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</si>
  <si>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</si>
  <si>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</si>
  <si>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</si>
  <si>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</si>
  <si>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</si>
  <si>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</si>
  <si>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</si>
  <si>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</si>
  <si>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</si>
  <si>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</si>
  <si>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</si>
  <si>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</si>
  <si>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</si>
  <si>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</si>
  <si>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</si>
  <si>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</si>
  <si>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</si>
  <si>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</si>
  <si>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</si>
  <si>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</si>
  <si>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</si>
  <si>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</si>
  <si>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</si>
  <si>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</si>
  <si>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</si>
  <si>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</si>
  <si>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</si>
  <si>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</si>
  <si>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</si>
  <si>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</si>
  <si>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</si>
  <si>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</si>
  <si>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</si>
  <si>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</si>
  <si>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</si>
  <si>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</si>
  <si>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</si>
  <si>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</si>
  <si>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</si>
  <si>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</si>
  <si>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</si>
  <si>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</si>
  <si>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</si>
  <si>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</si>
  <si>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</si>
  <si>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</si>
  <si>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</si>
  <si>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</si>
  <si>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</si>
  <si>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</si>
  <si>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</si>
  <si>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</si>
  <si>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</si>
  <si>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</si>
  <si>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</si>
  <si>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</si>
  <si>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</si>
  <si>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</si>
  <si>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</si>
  <si>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</si>
  <si>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</si>
  <si>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</si>
  <si>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</si>
  <si>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</si>
  <si>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</si>
  <si>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</si>
  <si>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</si>
  <si>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</si>
  <si>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</si>
  <si>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</si>
  <si>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</si>
  <si>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</si>
  <si>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</si>
  <si>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</si>
  <si>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</si>
  <si>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</si>
  <si>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</si>
  <si>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</si>
  <si>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</si>
  <si>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</si>
  <si>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</si>
  <si>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</si>
  <si>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</si>
  <si>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</si>
  <si>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</si>
  <si>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</si>
  <si>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</si>
  <si>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</si>
  <si>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</si>
  <si>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</si>
  <si>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</si>
  <si>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</si>
  <si>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</si>
  <si>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</si>
  <si>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</si>
  <si>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</si>
  <si>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</si>
  <si>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</si>
  <si>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</si>
  <si>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</si>
  <si>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</si>
  <si>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</si>
  <si>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</si>
  <si>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</si>
  <si>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</si>
  <si>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</si>
  <si>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</si>
  <si>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</si>
  <si>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</si>
  <si>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</si>
  <si>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</si>
  <si>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</si>
  <si>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</si>
  <si>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</si>
  <si>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</si>
  <si>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</si>
  <si>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</si>
  <si>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</si>
  <si>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</si>
  <si>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</si>
  <si>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</si>
  <si>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</si>
  <si>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</si>
  <si>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</si>
  <si>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</si>
  <si>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</si>
  <si>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</si>
  <si>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</si>
  <si>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</si>
  <si>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</si>
  <si>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</si>
  <si>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</si>
  <si>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</si>
  <si>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</si>
  <si>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</si>
  <si>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</si>
  <si>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</si>
  <si>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</si>
  <si>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</si>
  <si>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</si>
  <si>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</si>
  <si>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</si>
  <si>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</si>
  <si>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</si>
  <si>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</si>
  <si>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</si>
  <si>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</si>
  <si>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</si>
  <si>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</si>
  <si>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</si>
  <si>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</si>
  <si>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</si>
  <si>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</si>
  <si>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</si>
  <si>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</si>
  <si>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</si>
  <si>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</si>
  <si>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</si>
  <si>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</si>
  <si>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</si>
  <si>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</si>
  <si>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</si>
  <si>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</si>
  <si>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</si>
  <si>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</si>
  <si>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</si>
  <si>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</si>
  <si>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</si>
  <si>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</si>
  <si>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</si>
  <si>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</si>
  <si>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</si>
  <si>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</si>
  <si>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</si>
  <si>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</si>
  <si>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</si>
  <si>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</si>
  <si>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</si>
  <si>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</si>
  <si>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</si>
  <si>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</si>
  <si>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</si>
  <si>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</si>
  <si>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</si>
  <si>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</si>
  <si>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</si>
  <si>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</si>
  <si>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</si>
  <si>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</si>
  <si>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</si>
  <si>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</si>
  <si>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</si>
  <si>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</si>
  <si>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</si>
  <si>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</si>
  <si>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</si>
  <si>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</si>
  <si>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</si>
  <si>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</si>
  <si>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</si>
  <si>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</si>
  <si>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</si>
  <si>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</si>
  <si>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</si>
  <si>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</si>
  <si>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</si>
  <si>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</si>
  <si>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</si>
  <si>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</si>
  <si>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</si>
  <si>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</si>
  <si>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</si>
  <si>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</si>
  <si>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</si>
  <si>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</si>
  <si>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</si>
  <si>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</si>
  <si>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</si>
  <si>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</si>
  <si>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</si>
  <si>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</si>
  <si>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</si>
  <si>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</si>
  <si>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</si>
  <si>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</si>
  <si>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</si>
  <si>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</si>
  <si>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</si>
  <si>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</si>
  <si>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</si>
  <si>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</si>
  <si>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</si>
  <si>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</si>
  <si>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</si>
  <si>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</si>
  <si>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</si>
  <si>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</si>
  <si>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</si>
  <si>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</si>
  <si>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</si>
  <si>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</si>
  <si>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</si>
  <si>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</si>
  <si>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</si>
  <si>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</si>
  <si>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</si>
  <si>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</si>
  <si>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</si>
  <si>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</si>
  <si>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</si>
  <si>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</si>
  <si>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</si>
  <si>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</si>
  <si>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</si>
  <si>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</si>
  <si>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</si>
  <si>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</si>
  <si>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</si>
  <si>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</si>
  <si>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</si>
  <si>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</si>
  <si>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</si>
  <si>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</si>
  <si>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</si>
  <si>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</si>
  <si>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</si>
  <si>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</si>
  <si>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</si>
  <si>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</si>
  <si>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</si>
  <si>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</si>
  <si>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</si>
  <si>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</si>
  <si>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</si>
  <si>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</si>
  <si>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</si>
  <si>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</si>
  <si>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</si>
  <si>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</si>
  <si>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</si>
  <si>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</si>
  <si>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</si>
  <si>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</si>
  <si>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</si>
  <si>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</si>
  <si>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</si>
  <si>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</si>
  <si>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</si>
  <si>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</si>
  <si>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</si>
  <si>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</si>
  <si>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</si>
  <si>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</si>
  <si>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</si>
  <si>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</si>
  <si>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</si>
  <si>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</si>
  <si>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</si>
  <si>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</si>
  <si>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</si>
  <si>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</si>
  <si>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</si>
  <si>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</si>
  <si>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</si>
  <si>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</si>
  <si>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</si>
  <si>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</si>
  <si>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</si>
  <si>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</si>
  <si>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</si>
  <si>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</si>
  <si>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</si>
  <si>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</si>
  <si>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</si>
  <si>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</si>
  <si>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</si>
  <si>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</si>
  <si>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</si>
  <si>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</si>
  <si>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</si>
  <si>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</si>
  <si>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</si>
  <si>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</si>
  <si>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</si>
  <si>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</si>
  <si>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</si>
  <si>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</si>
  <si>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</si>
  <si>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</si>
  <si>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</si>
  <si>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</si>
  <si>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</si>
  <si>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</si>
  <si>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</si>
  <si>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</si>
  <si>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</si>
  <si>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</si>
  <si>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</si>
  <si>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</si>
  <si>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</si>
  <si>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</si>
  <si>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</si>
  <si>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</si>
  <si>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</si>
  <si>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</si>
  <si>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</si>
  <si>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</si>
  <si>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</si>
  <si>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</si>
  <si>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</si>
  <si>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</si>
  <si>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</si>
  <si>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</si>
  <si>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</si>
  <si>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</si>
  <si>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</si>
  <si>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</si>
  <si>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</si>
  <si>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</si>
  <si>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</si>
  <si>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</si>
  <si>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</si>
  <si>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</si>
  <si>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</si>
  <si>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</si>
  <si>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</si>
  <si>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</si>
  <si>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</si>
  <si>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</si>
  <si>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</si>
  <si>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</si>
  <si>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</si>
  <si>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</si>
  <si>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</si>
  <si>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</si>
  <si>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</si>
  <si>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</si>
  <si>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</si>
  <si>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</si>
  <si>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</si>
  <si>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</si>
  <si>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</si>
  <si>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</si>
  <si>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</si>
  <si>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</si>
  <si>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</si>
  <si>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</si>
  <si>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</si>
  <si>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</si>
  <si>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</si>
  <si>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</si>
  <si>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</si>
  <si>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</si>
  <si>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</si>
  <si>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</si>
  <si>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</si>
  <si>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</si>
  <si>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</si>
  <si>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</si>
  <si>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</si>
  <si>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</si>
  <si>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</si>
  <si>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</si>
  <si>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</si>
  <si>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</si>
  <si>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</si>
  <si>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</si>
  <si>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</si>
  <si>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</si>
  <si>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</si>
  <si>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</si>
  <si>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</si>
  <si>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</si>
  <si>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</si>
  <si>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</si>
  <si>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</si>
  <si>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</si>
  <si>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</si>
  <si>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</si>
  <si>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</si>
  <si>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</si>
  <si>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</si>
  <si>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</si>
  <si>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</si>
  <si>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</si>
  <si>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</si>
  <si>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</si>
  <si>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</si>
  <si>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</si>
  <si>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</si>
  <si>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</si>
  <si>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</si>
  <si>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</si>
  <si>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</si>
  <si>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</si>
  <si>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</si>
  <si>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</si>
  <si>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</si>
  <si>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</si>
  <si>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</si>
  <si>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</si>
  <si>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</si>
  <si>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</si>
  <si>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</si>
  <si>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</si>
  <si>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</si>
  <si>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</si>
  <si>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</si>
  <si>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</si>
  <si>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</si>
  <si>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</si>
  <si>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</si>
  <si>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</si>
  <si>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</si>
  <si>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</si>
  <si>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</si>
  <si>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</si>
  <si>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</si>
  <si>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</si>
  <si>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</si>
  <si>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</si>
  <si>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</si>
  <si>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</si>
  <si>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</si>
  <si>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</si>
  <si>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</si>
  <si>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</si>
  <si>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</si>
  <si>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</si>
  <si>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</si>
  <si>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</si>
  <si>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</si>
  <si>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</si>
  <si>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</si>
  <si>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</si>
  <si>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</si>
  <si>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</si>
  <si>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</si>
  <si>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</si>
  <si>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</si>
  <si>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</si>
  <si>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</si>
  <si>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</si>
  <si>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</si>
  <si>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</si>
  <si>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</si>
  <si>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</si>
  <si>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</si>
  <si>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</si>
  <si>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</si>
  <si>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</si>
  <si>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</si>
  <si>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</si>
  <si>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</si>
  <si>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</si>
  <si>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</si>
  <si>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</si>
  <si>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</si>
  <si>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</si>
  <si>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</si>
  <si>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</si>
  <si>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</si>
  <si>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</si>
  <si>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</si>
  <si>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</si>
  <si>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</si>
  <si>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</si>
  <si>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</si>
  <si>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</si>
  <si>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</si>
  <si>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</si>
  <si>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</si>
  <si>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</si>
  <si>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</si>
  <si>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</si>
  <si>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</si>
  <si>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</si>
  <si>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</si>
  <si>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</si>
  <si>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</si>
  <si>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</si>
  <si>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</si>
  <si>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</si>
  <si>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</si>
  <si>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</si>
  <si>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</si>
  <si>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</si>
  <si>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</si>
  <si>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</si>
  <si>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</si>
  <si>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</si>
  <si>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</si>
  <si>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</si>
  <si>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</si>
  <si>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</si>
  <si>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</si>
  <si>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</si>
  <si>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</si>
  <si>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</si>
  <si>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</si>
  <si>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</si>
  <si>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</si>
  <si>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</si>
  <si>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</si>
  <si>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</si>
  <si>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</si>
  <si>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</si>
  <si>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</si>
  <si>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</si>
  <si>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</si>
  <si>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</si>
  <si>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</si>
  <si>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</si>
  <si>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</si>
  <si>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</si>
  <si>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</si>
  <si>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</si>
  <si>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</si>
  <si>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</si>
  <si>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</si>
  <si>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</si>
  <si>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</si>
  <si>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</si>
  <si>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</si>
  <si>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</si>
  <si>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</si>
  <si>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</si>
  <si>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</si>
  <si>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</si>
  <si>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</si>
  <si>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</si>
  <si>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</si>
  <si>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</si>
  <si>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</si>
  <si>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</si>
  <si>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</si>
  <si>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</si>
  <si>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</si>
  <si>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</si>
  <si>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</si>
  <si>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</si>
  <si>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</si>
  <si>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</si>
  <si>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</si>
  <si>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</si>
  <si>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</si>
  <si>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</si>
  <si>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</si>
  <si>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</si>
  <si>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</si>
  <si>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</si>
  <si>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</si>
  <si>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</si>
  <si>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</si>
  <si>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</si>
  <si>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</si>
  <si>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</si>
  <si>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</si>
  <si>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</si>
  <si>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</si>
  <si>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</si>
  <si>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</si>
  <si>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</si>
  <si>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</si>
  <si>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</si>
  <si>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</si>
  <si>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</si>
  <si>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</si>
  <si>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</si>
  <si>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</si>
  <si>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</si>
  <si>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</si>
  <si>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</si>
  <si>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</si>
  <si>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</si>
  <si>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</si>
  <si>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</si>
  <si>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</si>
  <si>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</si>
  <si>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</si>
  <si>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</si>
  <si>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</si>
  <si>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</si>
  <si>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</si>
  <si>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</si>
  <si>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</si>
  <si>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</si>
  <si>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</si>
  <si>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</si>
  <si>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</si>
  <si>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</si>
  <si>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</si>
  <si>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</si>
  <si>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</si>
  <si>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</si>
  <si>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</si>
  <si>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</si>
  <si>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</si>
  <si>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</si>
  <si>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</si>
  <si>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</si>
  <si>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</si>
  <si>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</si>
  <si>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</si>
  <si>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</si>
  <si>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</si>
  <si>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</si>
  <si>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</si>
  <si>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</si>
  <si>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</si>
  <si>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</si>
  <si>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</si>
  <si>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</si>
  <si>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</si>
  <si>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</si>
  <si>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</si>
  <si>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</si>
  <si>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</si>
  <si>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</si>
  <si>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</si>
  <si>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</si>
  <si>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</si>
  <si>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</si>
  <si>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</si>
  <si>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</si>
  <si>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</si>
  <si>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</si>
  <si>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</si>
  <si>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</si>
  <si>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</si>
  <si>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</si>
  <si>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</si>
  <si>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</si>
  <si>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</si>
  <si>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</si>
  <si>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</si>
  <si>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</si>
  <si>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</si>
  <si>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</si>
  <si>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</si>
  <si>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</si>
  <si>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</si>
  <si>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</si>
  <si>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</si>
  <si>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</si>
  <si>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</si>
  <si>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</si>
  <si>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</si>
  <si>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</si>
  <si>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</si>
  <si>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</si>
  <si>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</si>
  <si>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</si>
  <si>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</si>
  <si>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</si>
  <si>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</si>
  <si>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</si>
  <si>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</si>
  <si>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</si>
  <si>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</si>
  <si>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</si>
  <si>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</si>
  <si>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</si>
  <si>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</si>
  <si>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</si>
  <si>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</si>
  <si>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</si>
  <si>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</si>
  <si>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</si>
  <si>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</si>
  <si>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</si>
  <si>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</si>
  <si>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</si>
  <si>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</si>
  <si>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</si>
  <si>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</si>
  <si>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</si>
  <si>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</si>
  <si>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</si>
  <si>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</si>
  <si>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</si>
  <si>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</si>
  <si>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</si>
  <si>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</si>
  <si>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</si>
  <si>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</si>
  <si>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</si>
  <si>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</si>
  <si>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</si>
  <si>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</si>
  <si>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</si>
  <si>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</si>
  <si>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</si>
  <si>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</si>
  <si>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</si>
  <si>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</si>
  <si>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</si>
  <si>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</si>
  <si>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</si>
  <si>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</si>
  <si>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</si>
  <si>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</si>
  <si>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</si>
  <si>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</si>
  <si>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</si>
  <si>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</si>
  <si>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</si>
  <si>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</si>
  <si>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</si>
  <si>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</si>
  <si>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</si>
  <si>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</si>
  <si>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</si>
  <si>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</si>
  <si>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</si>
  <si>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</si>
  <si>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</si>
  <si>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</si>
  <si>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</si>
  <si>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</si>
  <si>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</si>
  <si>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</si>
  <si>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</si>
  <si>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</si>
  <si>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</si>
  <si>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</si>
  <si>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</si>
  <si>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</si>
  <si>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</si>
  <si>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</si>
  <si>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</si>
  <si>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</si>
  <si>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</si>
  <si>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</si>
  <si>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</si>
  <si>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</si>
  <si>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</si>
  <si>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</si>
  <si>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</si>
  <si>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</si>
  <si>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</si>
  <si>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</si>
  <si>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</si>
  <si>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</si>
  <si>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</si>
  <si>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</si>
  <si>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</si>
  <si>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</si>
  <si>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</si>
  <si>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</si>
  <si>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</si>
  <si>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</si>
  <si>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</si>
  <si>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</si>
  <si>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</si>
  <si>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</si>
  <si>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</si>
  <si>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</si>
  <si>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</si>
  <si>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</si>
  <si>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</si>
  <si>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</si>
  <si>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</si>
  <si>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</si>
  <si>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</si>
  <si>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</si>
  <si>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</si>
  <si>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</si>
  <si>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</si>
  <si>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</si>
  <si>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</si>
  <si>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</si>
  <si>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</si>
  <si>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</si>
  <si>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</si>
  <si>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</si>
  <si>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</si>
  <si>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</si>
  <si>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</si>
  <si>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</si>
  <si>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</si>
  <si>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</si>
  <si>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</si>
  <si>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</si>
  <si>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</si>
  <si>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</si>
  <si>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</si>
  <si>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</si>
  <si>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</si>
  <si>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</si>
  <si>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</si>
  <si>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</si>
  <si>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</si>
  <si>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</si>
  <si>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</si>
  <si>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</si>
  <si>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</si>
  <si>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</si>
  <si>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</si>
  <si>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</si>
  <si>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</si>
  <si>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</si>
  <si>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</si>
  <si>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</si>
  <si>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</si>
  <si>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</si>
  <si>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</si>
  <si>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</si>
  <si>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</si>
  <si>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</si>
  <si>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</si>
  <si>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</si>
  <si>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</si>
  <si>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</si>
  <si>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</si>
  <si>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</si>
  <si>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</si>
  <si>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</si>
  <si>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</si>
  <si>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</si>
  <si>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</si>
  <si>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</si>
  <si>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</si>
  <si>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</si>
  <si>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</si>
  <si>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</si>
  <si>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</si>
  <si>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</si>
  <si>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</si>
  <si>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</si>
  <si>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</si>
  <si>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</si>
  <si>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</si>
  <si>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</si>
  <si>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</si>
  <si>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</si>
  <si>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</si>
  <si>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</si>
  <si>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</si>
  <si>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</si>
  <si>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</si>
  <si>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</si>
  <si>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</si>
  <si>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</si>
  <si>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</si>
  <si>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</si>
  <si>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</si>
  <si>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</si>
  <si>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</si>
  <si>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</si>
  <si>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</si>
  <si>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</si>
  <si>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</si>
  <si>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</si>
  <si>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</si>
  <si>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</si>
  <si>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</si>
  <si>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</si>
  <si>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</si>
  <si>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</si>
  <si>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</si>
  <si>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</si>
  <si>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</si>
  <si>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</si>
  <si>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</si>
  <si>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</si>
  <si>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</si>
  <si>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</si>
  <si>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</si>
  <si>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</si>
  <si>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</si>
  <si>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</si>
  <si>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</si>
  <si>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</si>
  <si>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</si>
  <si>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</si>
  <si>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</si>
  <si>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</si>
  <si>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</si>
  <si>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</si>
  <si>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</si>
  <si>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</si>
  <si>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</si>
  <si>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</si>
  <si>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</si>
  <si>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</si>
  <si>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</si>
  <si>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</si>
  <si>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</si>
  <si>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</si>
  <si>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</si>
  <si>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</si>
  <si>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</si>
  <si>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</si>
  <si>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</si>
  <si>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</si>
  <si>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</si>
  <si>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</si>
  <si>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</si>
  <si>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</si>
  <si>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</si>
  <si>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</si>
  <si>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</si>
  <si>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</si>
  <si>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</si>
  <si>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</si>
  <si>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</si>
  <si>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</si>
  <si>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</si>
  <si>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</si>
  <si>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</si>
  <si>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</si>
  <si>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</si>
  <si>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</si>
  <si>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</si>
  <si>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</si>
  <si>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</si>
  <si>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</si>
  <si>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</si>
  <si>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</si>
  <si>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</si>
  <si>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</si>
  <si>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</si>
  <si>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</si>
  <si>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</si>
  <si>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</si>
  <si>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</si>
  <si>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</si>
  <si>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</si>
  <si>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</si>
  <si>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</si>
  <si>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</si>
  <si>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</si>
  <si>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</si>
  <si>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</si>
  <si>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</si>
  <si>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</si>
  <si>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</si>
  <si>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</si>
  <si>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</si>
  <si>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</si>
  <si>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</si>
  <si>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</si>
  <si>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</si>
  <si>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</si>
  <si>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</si>
  <si>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</si>
  <si>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</si>
  <si>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</si>
  <si>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</si>
  <si>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</si>
  <si>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</si>
  <si>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</si>
  <si>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</si>
  <si>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</si>
  <si>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</si>
  <si>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</si>
  <si>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</si>
  <si>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</si>
  <si>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</si>
  <si>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</si>
  <si>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</si>
  <si>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</si>
  <si>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</si>
  <si>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</si>
  <si>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</si>
  <si>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</si>
  <si>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</si>
  <si>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</si>
  <si>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</si>
  <si>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</si>
  <si>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</si>
  <si>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</si>
  <si>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</si>
  <si>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</si>
  <si>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</si>
  <si>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</si>
  <si>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</si>
  <si>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</si>
  <si>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</si>
  <si>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</si>
  <si>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</si>
  <si>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</si>
  <si>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</si>
  <si>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</si>
  <si>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</si>
  <si>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</si>
  <si>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</si>
  <si>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</si>
  <si>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</si>
  <si>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</si>
  <si>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</si>
  <si>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</si>
  <si>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</si>
  <si>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</si>
  <si>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</si>
  <si>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</si>
  <si>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</si>
  <si>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</si>
  <si>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</si>
  <si>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</si>
  <si>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</si>
  <si>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</si>
  <si>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</si>
  <si>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</si>
  <si>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</si>
  <si>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</si>
  <si>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</si>
  <si>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</si>
  <si>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</si>
  <si>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</si>
  <si>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</si>
  <si>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</si>
  <si>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</si>
  <si>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</si>
  <si>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</si>
  <si>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</si>
  <si>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</si>
  <si>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</si>
  <si>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</si>
  <si>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</si>
  <si>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</si>
  <si>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</si>
  <si>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</si>
  <si>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</si>
  <si>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</si>
  <si>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</si>
  <si>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</si>
  <si>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</si>
  <si>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</si>
  <si>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</si>
  <si>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</si>
  <si>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</si>
  <si>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</si>
  <si>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</si>
  <si>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</si>
  <si>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</si>
  <si>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</si>
  <si>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</si>
  <si>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</si>
  <si>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</si>
  <si>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</si>
  <si>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</si>
  <si>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</si>
  <si>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</si>
  <si>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</si>
  <si>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</si>
  <si>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</si>
  <si>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</si>
  <si>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</si>
  <si>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</si>
  <si>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</si>
  <si>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</si>
  <si>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</si>
  <si>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</si>
  <si>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</si>
  <si>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</si>
  <si>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</si>
  <si>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</si>
  <si>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</si>
  <si>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</si>
  <si>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</si>
  <si>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</si>
  <si>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</si>
  <si>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</si>
  <si>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</si>
  <si>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</si>
  <si>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</si>
  <si>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</si>
  <si>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</si>
  <si>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</si>
  <si>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</si>
  <si>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</si>
  <si>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</si>
  <si>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</si>
  <si>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</si>
  <si>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</si>
  <si>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</si>
  <si>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</si>
  <si>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</si>
  <si>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</si>
  <si>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</si>
  <si>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</si>
  <si>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</si>
  <si>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</si>
  <si>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</si>
  <si>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</si>
  <si>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</si>
  <si>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</si>
  <si>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</si>
  <si>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</si>
  <si>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</si>
  <si>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</si>
  <si>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</si>
  <si>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</si>
  <si>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</si>
  <si>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</si>
  <si>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</si>
  <si>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</si>
  <si>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</si>
  <si>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</si>
  <si>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</si>
  <si>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</si>
  <si>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</si>
  <si>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</si>
  <si>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</si>
  <si>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</si>
  <si>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</si>
  <si>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</si>
  <si>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</si>
  <si>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</si>
  <si>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</si>
  <si>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</si>
  <si>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</si>
  <si>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</si>
  <si>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</si>
  <si>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</si>
  <si>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</si>
  <si>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</si>
  <si>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</si>
  <si>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</si>
  <si>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</si>
  <si>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</si>
  <si>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</si>
  <si>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</si>
  <si>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</si>
  <si>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</si>
  <si>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</si>
  <si>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</si>
  <si>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</si>
  <si>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</si>
  <si>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</si>
  <si>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</si>
  <si>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</si>
  <si>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</si>
  <si>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</si>
  <si>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</si>
  <si>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</si>
  <si>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</si>
  <si>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</si>
  <si>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</si>
  <si>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</si>
  <si>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</si>
  <si>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</si>
  <si>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</si>
  <si>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</si>
  <si>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</si>
  <si>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</si>
  <si>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</si>
  <si>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</si>
  <si>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</si>
  <si>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</si>
  <si>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</si>
  <si>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</si>
  <si>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</si>
  <si>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</si>
  <si>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</si>
  <si>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</si>
  <si>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</si>
  <si>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</si>
  <si>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</si>
  <si>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</si>
  <si>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</si>
  <si>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</si>
  <si>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</si>
  <si>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</si>
  <si>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</si>
  <si>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</si>
  <si>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</si>
  <si>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</si>
  <si>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</si>
  <si>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</si>
  <si>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</si>
  <si>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</si>
  <si>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</si>
  <si>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</si>
  <si>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</si>
  <si>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</si>
  <si>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</si>
  <si>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</si>
  <si>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</si>
  <si>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</si>
  <si>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</si>
  <si>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</si>
  <si>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</si>
  <si>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</si>
  <si>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</si>
  <si>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</si>
  <si>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</si>
  <si>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</si>
  <si>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</si>
  <si>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</si>
  <si>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</si>
  <si>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</si>
  <si>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</si>
  <si>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</si>
  <si>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</si>
  <si>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</si>
  <si>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</si>
  <si>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</si>
  <si>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</si>
  <si>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</si>
  <si>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</si>
  <si>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</si>
  <si>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</si>
  <si>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</si>
  <si>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</si>
  <si>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</si>
  <si>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</si>
  <si>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</si>
  <si>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</si>
  <si>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</si>
  <si>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</si>
  <si>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</si>
  <si>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</si>
  <si>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</si>
  <si>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</si>
  <si>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</si>
  <si>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</si>
  <si>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</si>
  <si>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</si>
  <si>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</si>
  <si>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</si>
  <si>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</si>
  <si>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</si>
  <si>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</si>
  <si>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</si>
  <si>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</si>
  <si>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</si>
  <si>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</si>
  <si>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</si>
  <si>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</si>
  <si>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</si>
  <si>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</si>
  <si>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</si>
  <si>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</si>
  <si>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</si>
  <si>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</si>
  <si>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</si>
  <si>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</si>
  <si>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</si>
  <si>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</si>
  <si>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</si>
  <si>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</si>
  <si>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</si>
  <si>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</si>
  <si>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</si>
  <si>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</si>
  <si>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</si>
  <si>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</si>
  <si>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</si>
  <si>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</si>
  <si>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</si>
  <si>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</si>
  <si>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</si>
  <si>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</si>
  <si>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</si>
  <si>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</si>
  <si>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</si>
  <si>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</si>
  <si>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</si>
  <si>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</si>
  <si>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</si>
  <si>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</si>
  <si>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</si>
  <si>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</si>
  <si>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</si>
  <si>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</si>
  <si>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</si>
  <si>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</si>
  <si>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</si>
  <si>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</si>
  <si>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</si>
  <si>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</si>
  <si>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</si>
  <si>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</si>
  <si>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</si>
  <si>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</si>
  <si>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</si>
  <si>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</si>
  <si>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</si>
  <si>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</si>
  <si>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</si>
  <si>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</si>
  <si>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</si>
  <si>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</si>
  <si>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</si>
  <si>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</si>
  <si>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</si>
  <si>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</si>
  <si>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</si>
  <si>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</si>
  <si>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</si>
  <si>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</si>
  <si>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</si>
  <si>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</si>
  <si>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</si>
  <si>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</si>
  <si>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</si>
  <si>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</si>
  <si>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</si>
  <si>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</si>
  <si>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</si>
  <si>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</si>
  <si>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</si>
  <si>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</si>
  <si>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</si>
  <si>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</si>
  <si>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</si>
  <si>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</si>
  <si>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</si>
  <si>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</si>
  <si>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</si>
  <si>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</si>
  <si>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</si>
  <si>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</si>
  <si>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</si>
  <si>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</si>
  <si>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</si>
  <si>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</si>
  <si>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</si>
  <si>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</si>
  <si>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</si>
  <si>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</si>
  <si>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</si>
  <si>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</si>
  <si>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</si>
  <si>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</si>
  <si>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</si>
  <si>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</si>
  <si>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</si>
  <si>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</si>
  <si>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</si>
  <si>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</si>
  <si>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</si>
  <si>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</si>
  <si>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</si>
  <si>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</si>
  <si>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</si>
  <si>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</si>
  <si>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</si>
  <si>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</si>
  <si>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</si>
  <si>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</si>
  <si>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</si>
  <si>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</si>
  <si>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</si>
  <si>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</si>
  <si>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</si>
  <si>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</si>
  <si>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</si>
  <si>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</si>
  <si>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</si>
  <si>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</si>
  <si>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</si>
  <si>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</si>
  <si>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</si>
  <si>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</si>
  <si>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</si>
  <si>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</si>
  <si>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</si>
  <si>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</si>
  <si>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</si>
  <si>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</si>
  <si>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</si>
  <si>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</si>
  <si>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</si>
  <si>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</si>
  <si>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</si>
  <si>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</si>
  <si>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</si>
  <si>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</si>
  <si>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</si>
  <si>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</si>
  <si>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</si>
  <si>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</si>
  <si>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</si>
  <si>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</si>
  <si>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</si>
  <si>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</si>
  <si>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</si>
  <si>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</si>
  <si>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</si>
  <si>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</si>
  <si>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</si>
  <si>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</si>
  <si>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</si>
  <si>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</si>
  <si>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</si>
  <si>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</si>
  <si>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</si>
  <si>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</si>
  <si>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</si>
  <si>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</si>
  <si>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</si>
  <si>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</si>
  <si>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</si>
  <si>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</si>
  <si>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</si>
  <si>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</si>
  <si>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</si>
  <si>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</si>
  <si>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</si>
  <si>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</si>
  <si>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</si>
  <si>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</si>
  <si>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</si>
  <si>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</si>
  <si>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</si>
  <si>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</si>
  <si>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</si>
  <si>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</si>
  <si>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</si>
  <si>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</si>
  <si>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</si>
  <si>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</si>
  <si>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</si>
  <si>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</si>
  <si>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</si>
  <si>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</si>
  <si>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</si>
  <si>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</si>
  <si>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</si>
  <si>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</si>
  <si>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</si>
  <si>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</si>
  <si>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</si>
  <si>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</si>
  <si>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</si>
  <si>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</si>
  <si>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</si>
  <si>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</si>
  <si>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</si>
  <si>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</si>
  <si>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</si>
  <si>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</si>
  <si>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</si>
  <si>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</si>
  <si>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</si>
  <si>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</si>
  <si>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</si>
  <si>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</si>
  <si>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</si>
  <si>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</si>
  <si>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</si>
  <si>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</si>
  <si>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</si>
  <si>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</si>
  <si>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</si>
  <si>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</si>
  <si>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</si>
  <si>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</si>
  <si>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</si>
  <si>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</si>
  <si>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</si>
  <si>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</si>
  <si>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</si>
  <si>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</si>
  <si>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</si>
  <si>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</si>
  <si>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</si>
  <si>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</si>
  <si>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</si>
  <si>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</si>
  <si>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</si>
  <si>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</si>
  <si>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</si>
  <si>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</si>
  <si>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</si>
  <si>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</si>
  <si>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</si>
  <si>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</si>
  <si>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</si>
  <si>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</si>
  <si>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</si>
  <si>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</si>
  <si>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</si>
  <si>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</si>
  <si>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</si>
  <si>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</si>
  <si>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</si>
  <si>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</si>
  <si>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</si>
  <si>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</si>
  <si>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</si>
  <si>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</si>
  <si>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</si>
  <si>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</si>
  <si>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</si>
  <si>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</si>
  <si>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</si>
  <si>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</si>
  <si>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</si>
  <si>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</si>
  <si>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</si>
  <si>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</si>
  <si>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</si>
  <si>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</si>
  <si>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</si>
  <si>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</si>
  <si>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</si>
  <si>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</si>
  <si>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</si>
  <si>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</si>
  <si>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</si>
  <si>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</si>
  <si>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</si>
  <si>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</si>
  <si>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</si>
  <si>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</si>
  <si>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</si>
  <si>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</si>
  <si>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</si>
  <si>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</si>
  <si>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</si>
  <si>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</si>
  <si>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</si>
  <si>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</si>
  <si>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</si>
  <si>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</si>
  <si>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</si>
  <si>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</si>
  <si>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</si>
  <si>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</si>
  <si>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</si>
  <si>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</si>
  <si>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</si>
  <si>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</si>
  <si>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</si>
  <si>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</si>
  <si>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</si>
  <si>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</si>
  <si>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</si>
  <si>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</si>
  <si>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</si>
  <si>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</si>
  <si>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</si>
  <si>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</si>
  <si>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</si>
  <si>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</si>
  <si>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</si>
  <si>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</si>
  <si>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</si>
  <si>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</si>
  <si>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</si>
  <si>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</si>
  <si>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</si>
  <si>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</si>
  <si>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</si>
  <si>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</si>
  <si>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</si>
  <si>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</si>
  <si>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</si>
  <si>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</si>
  <si>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</si>
  <si>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</si>
  <si>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</si>
  <si>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</si>
  <si>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</si>
  <si>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</si>
  <si>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</si>
  <si>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</si>
  <si>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</si>
  <si>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</si>
  <si>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</si>
  <si>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</si>
  <si>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</si>
  <si>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</si>
  <si>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</si>
  <si>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</si>
  <si>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</si>
  <si>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</si>
  <si>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</si>
  <si>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</si>
  <si>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</si>
  <si>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</si>
  <si>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</si>
  <si>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</si>
  <si>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</si>
  <si>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</si>
  <si>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</si>
  <si>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</si>
  <si>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</si>
  <si>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</si>
  <si>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</si>
  <si>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</si>
  <si>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</si>
  <si>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</si>
  <si>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</si>
  <si>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</si>
  <si>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</si>
  <si>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</si>
  <si>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</si>
  <si>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</si>
  <si>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</si>
  <si>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</si>
  <si>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</si>
  <si>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</si>
  <si>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</si>
  <si>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</si>
  <si>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</si>
  <si>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</si>
  <si>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</si>
  <si>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</si>
  <si>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</si>
  <si>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</si>
  <si>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</si>
  <si>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</si>
  <si>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</si>
  <si>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</si>
  <si>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</si>
  <si>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</si>
  <si>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</si>
  <si>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</si>
  <si>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</si>
  <si>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</si>
  <si>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</si>
  <si>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</si>
  <si>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</si>
  <si>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</si>
  <si>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</si>
  <si>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</si>
  <si>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</si>
  <si>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</si>
  <si>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</si>
  <si>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</si>
  <si>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</si>
  <si>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</si>
  <si>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</si>
  <si>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</si>
  <si>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</si>
  <si>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</si>
  <si>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</si>
  <si>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</si>
  <si>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</si>
  <si>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</si>
  <si>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</si>
  <si>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</si>
  <si>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</si>
  <si>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</si>
  <si>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</si>
  <si>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</si>
  <si>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</si>
  <si>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</si>
  <si>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</si>
  <si>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</si>
  <si>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</si>
  <si>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</si>
  <si>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</si>
  <si>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</si>
  <si>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</si>
  <si>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</si>
  <si>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</si>
  <si>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</si>
  <si>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</si>
  <si>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</si>
  <si>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</si>
  <si>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</si>
  <si>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</si>
  <si>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</si>
  <si>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</si>
  <si>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</si>
  <si>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</si>
  <si>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</si>
  <si>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</si>
  <si>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</si>
  <si>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</si>
  <si>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</si>
  <si>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</si>
  <si>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</si>
  <si>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</si>
  <si>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</si>
  <si>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</si>
  <si>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</si>
  <si>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</si>
  <si>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</si>
  <si>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</si>
  <si>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</si>
  <si>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</si>
  <si>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</si>
  <si>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</si>
  <si>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</si>
  <si>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</si>
  <si>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</si>
  <si>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</si>
  <si>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</si>
  <si>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</si>
  <si>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</si>
  <si>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</si>
  <si>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</si>
  <si>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</si>
  <si>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</si>
  <si>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</si>
  <si>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</si>
  <si>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</si>
  <si>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</si>
  <si>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</si>
  <si>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</si>
  <si>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</si>
  <si>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</si>
  <si>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</si>
  <si>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</si>
  <si>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</si>
  <si>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</si>
  <si>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</si>
  <si>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</si>
  <si>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</si>
  <si>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</si>
  <si>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</si>
  <si>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</si>
  <si>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</si>
  <si>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</si>
  <si>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</si>
  <si>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</si>
  <si>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</si>
  <si>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</si>
  <si>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</si>
  <si>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</si>
  <si>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</si>
  <si>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</si>
  <si>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</si>
  <si>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</si>
  <si>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</si>
  <si>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</si>
  <si>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</si>
  <si>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</si>
  <si>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</si>
  <si>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</si>
  <si>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</si>
  <si>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</si>
  <si>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</si>
  <si>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</si>
  <si>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</si>
  <si>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</si>
  <si>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</si>
  <si>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</si>
  <si>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</si>
  <si>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</si>
  <si>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</si>
  <si>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</si>
  <si>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</si>
  <si>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</si>
  <si>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</si>
  <si>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</si>
  <si>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</si>
  <si>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</si>
  <si>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</si>
  <si>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</si>
  <si>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</si>
  <si>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</si>
  <si>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</si>
  <si>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</si>
  <si>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</si>
  <si>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</si>
  <si>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</si>
  <si>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</si>
  <si>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</si>
  <si>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</si>
  <si>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</si>
  <si>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</si>
  <si>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</si>
  <si>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</si>
  <si>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</si>
  <si>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</si>
  <si>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</si>
  <si>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</si>
  <si>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</si>
  <si>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</si>
  <si>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</si>
  <si>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</si>
  <si>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</si>
  <si>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</si>
  <si>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</si>
  <si>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</si>
  <si>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</si>
  <si>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</si>
  <si>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</si>
  <si>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</si>
  <si>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</si>
  <si>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</si>
  <si>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</si>
  <si>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</si>
  <si>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</si>
  <si>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</si>
  <si>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</si>
  <si>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</si>
  <si>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</si>
  <si>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</si>
  <si>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</si>
  <si>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</si>
  <si>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</si>
  <si>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</si>
  <si>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</si>
  <si>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</si>
  <si>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</si>
  <si>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</si>
  <si>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</si>
  <si>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</si>
  <si>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</si>
  <si>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</si>
  <si>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</si>
  <si>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</si>
  <si>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</si>
  <si>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</si>
  <si>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</si>
  <si>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</si>
  <si>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</si>
  <si>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</si>
  <si>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</si>
  <si>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</si>
  <si>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</si>
  <si>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</si>
  <si>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</si>
  <si>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</si>
  <si>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</si>
  <si>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</si>
  <si>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</si>
  <si>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</si>
  <si>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</si>
  <si>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</si>
  <si>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</si>
  <si>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</si>
  <si>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</si>
  <si>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</si>
  <si>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</si>
  <si>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</si>
  <si>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</si>
  <si>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</si>
  <si>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</si>
  <si>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</si>
  <si>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</si>
  <si>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</si>
  <si>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</si>
  <si>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</si>
  <si>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</si>
  <si>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</si>
  <si>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</si>
  <si>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</si>
  <si>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</si>
  <si>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</si>
  <si>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</si>
  <si>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</si>
  <si>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</si>
  <si>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</si>
  <si>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</si>
  <si>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</si>
  <si>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</si>
  <si>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</si>
  <si>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</si>
  <si>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</si>
  <si>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</si>
  <si>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</si>
  <si>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</si>
  <si>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</si>
  <si>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</si>
  <si>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</si>
  <si>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</si>
  <si>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</si>
  <si>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</si>
  <si>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</si>
  <si>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</si>
  <si>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</si>
  <si>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</si>
  <si>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</si>
  <si>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</si>
  <si>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</si>
  <si>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</si>
  <si>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</si>
  <si>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</si>
  <si>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</si>
  <si>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</si>
  <si>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</si>
  <si>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</si>
  <si>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</si>
  <si>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</si>
  <si>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</si>
  <si>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</si>
  <si>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</si>
  <si>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</si>
  <si>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</si>
  <si>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</si>
  <si>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</si>
  <si>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</si>
  <si>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</si>
  <si>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</si>
  <si>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</si>
  <si>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</si>
  <si>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</si>
  <si>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</si>
  <si>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</si>
  <si>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</si>
  <si>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</si>
  <si>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</si>
  <si>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</si>
  <si>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</si>
  <si>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</si>
  <si>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</si>
  <si>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</si>
  <si>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</si>
  <si>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</si>
  <si>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</si>
  <si>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</si>
  <si>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</si>
  <si>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</si>
  <si>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</si>
  <si>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</si>
  <si>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</si>
  <si>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</si>
  <si>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</si>
  <si>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</si>
  <si>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</si>
  <si>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</si>
  <si>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</si>
  <si>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</si>
  <si>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</si>
  <si>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</si>
  <si>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</si>
  <si>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</si>
  <si>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</si>
  <si>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</si>
  <si>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</si>
  <si>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</si>
  <si>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</si>
  <si>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</si>
  <si>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</si>
  <si>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</si>
  <si>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</si>
  <si>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</si>
  <si>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</si>
  <si>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</si>
  <si>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</si>
  <si>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</si>
  <si>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</si>
  <si>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</si>
  <si>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</si>
  <si>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</si>
  <si>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</si>
  <si>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</si>
  <si>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</si>
  <si>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</si>
  <si>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</si>
  <si>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</si>
  <si>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</si>
  <si>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</si>
  <si>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</si>
  <si>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</si>
  <si>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</si>
  <si>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</si>
  <si>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</si>
  <si>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</si>
  <si>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</si>
  <si>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</si>
  <si>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</si>
  <si>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</si>
  <si>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</si>
  <si>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</si>
  <si>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</si>
  <si>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</si>
  <si>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</si>
  <si>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</si>
  <si>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</si>
  <si>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</si>
  <si>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</si>
  <si>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</si>
  <si>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</si>
  <si>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</si>
  <si>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</si>
  <si>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</si>
  <si>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</si>
  <si>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</si>
  <si>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</si>
  <si>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</si>
  <si>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</si>
  <si>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</si>
  <si>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</si>
  <si>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</si>
  <si>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</si>
  <si>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</si>
  <si>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</si>
  <si>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</si>
  <si>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</si>
  <si>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</si>
  <si>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</si>
  <si>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</si>
  <si>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</si>
  <si>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</si>
  <si>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</si>
  <si>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</si>
  <si>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</si>
  <si>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</si>
  <si>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</si>
  <si>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</si>
  <si>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</si>
  <si>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</si>
  <si>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</si>
  <si>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</si>
  <si>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</si>
  <si>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</si>
  <si>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</si>
  <si>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</si>
  <si>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</si>
  <si>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</si>
  <si>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</si>
  <si>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</si>
  <si>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</si>
  <si>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</si>
  <si>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</si>
  <si>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</si>
  <si>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</si>
  <si>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</si>
  <si>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</si>
  <si>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</si>
  <si>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</si>
  <si>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</si>
  <si>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</si>
  <si>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</si>
  <si>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</si>
  <si>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</si>
  <si>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</si>
  <si>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</si>
  <si>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</si>
  <si>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</si>
  <si>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</si>
  <si>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</si>
  <si>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</si>
  <si>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</si>
  <si>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</si>
  <si>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</si>
  <si>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</si>
  <si>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</si>
  <si>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</si>
  <si>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</si>
  <si>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</si>
  <si>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</si>
  <si>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</si>
  <si>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</si>
  <si>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</si>
  <si>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</si>
  <si>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</si>
  <si>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</si>
  <si>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</si>
  <si>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</si>
  <si>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</si>
  <si>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</si>
  <si>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</si>
  <si>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</si>
  <si>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</si>
  <si>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</si>
  <si>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</si>
  <si>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</si>
  <si>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</si>
  <si>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</si>
  <si>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</si>
  <si>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</si>
  <si>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</si>
  <si>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</si>
  <si>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</si>
  <si>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</si>
  <si>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</si>
  <si>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</si>
  <si>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</si>
  <si>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</si>
  <si>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</si>
  <si>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</si>
  <si>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</si>
  <si>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</si>
  <si>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</si>
  <si>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</si>
  <si>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</si>
  <si>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</si>
  <si>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</si>
  <si>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</si>
  <si>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</si>
  <si>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</si>
  <si>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</si>
  <si>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</si>
  <si>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</si>
  <si>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</si>
  <si>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</si>
  <si>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</si>
  <si>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</si>
  <si>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</si>
  <si>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</si>
  <si>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</si>
  <si>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</si>
  <si>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</si>
  <si>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</si>
  <si>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</si>
  <si>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</si>
  <si>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</si>
  <si>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</si>
  <si>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</si>
  <si>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</si>
  <si>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</si>
  <si>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</si>
  <si>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</si>
  <si>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</si>
  <si>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</si>
  <si>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</si>
  <si>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</si>
  <si>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</si>
  <si>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</si>
  <si>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</si>
  <si>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</si>
  <si>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</si>
  <si>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</si>
  <si>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</si>
  <si>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</si>
  <si>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</si>
  <si>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</si>
  <si>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</si>
  <si>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</si>
  <si>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</si>
  <si>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</si>
  <si>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</si>
  <si>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</si>
  <si>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</si>
  <si>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</si>
  <si>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</si>
  <si>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</si>
  <si>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</si>
  <si>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</si>
  <si>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</si>
  <si>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</si>
  <si>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</si>
  <si>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</si>
  <si>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</si>
  <si>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</si>
  <si>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</si>
  <si>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</si>
  <si>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</si>
  <si>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</si>
  <si>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</si>
  <si>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</si>
  <si>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</si>
  <si>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</si>
  <si>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</si>
  <si>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</si>
  <si>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</si>
  <si>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</si>
  <si>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</si>
  <si>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</si>
  <si>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</si>
  <si>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</si>
  <si>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</si>
  <si>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</si>
  <si>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</si>
  <si>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</si>
  <si>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</si>
  <si>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</si>
  <si>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</si>
  <si>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</si>
  <si>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</si>
  <si>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</si>
  <si>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</si>
  <si>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</si>
  <si>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</si>
  <si>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</si>
  <si>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</si>
  <si>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</si>
  <si>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</si>
  <si>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</si>
  <si>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</si>
  <si>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</si>
  <si>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</si>
  <si>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</si>
  <si>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</si>
  <si>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</si>
  <si>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</si>
  <si>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</si>
  <si>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</si>
  <si>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</si>
  <si>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</si>
  <si>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</si>
  <si>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</si>
  <si>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</si>
  <si>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</si>
  <si>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</si>
  <si>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</si>
  <si>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</si>
  <si>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</si>
  <si>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</si>
  <si>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</si>
  <si>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</si>
  <si>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</si>
  <si>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</si>
  <si>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</si>
  <si>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</si>
  <si>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</si>
  <si>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</si>
  <si>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</si>
  <si>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</si>
  <si>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</si>
  <si>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</si>
  <si>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</si>
  <si>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</si>
  <si>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</si>
  <si>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</si>
  <si>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</si>
  <si>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</si>
  <si>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</si>
  <si>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</si>
  <si>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</si>
  <si>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</si>
  <si>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</si>
  <si>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</si>
  <si>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</si>
  <si>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</si>
  <si>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</si>
  <si>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</si>
  <si>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</si>
  <si>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</si>
  <si>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</si>
  <si>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</si>
  <si>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</si>
  <si>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</si>
  <si>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</si>
  <si>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</si>
  <si>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</si>
  <si>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</si>
  <si>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</si>
  <si>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</si>
  <si>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</si>
  <si>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</si>
  <si>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</si>
  <si>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</si>
  <si>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</si>
  <si>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</si>
  <si>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</si>
  <si>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</si>
  <si>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</si>
  <si>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</si>
  <si>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</si>
  <si>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</si>
  <si>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</si>
  <si>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</si>
  <si>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</si>
  <si>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</si>
  <si>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</si>
  <si>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</si>
  <si>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</si>
  <si>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</si>
  <si>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</si>
  <si>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</si>
  <si>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</si>
  <si>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</si>
  <si>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</si>
  <si>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</si>
  <si>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</si>
  <si>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</si>
  <si>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</si>
  <si>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</si>
  <si>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</si>
  <si>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</si>
  <si>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</si>
  <si>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</si>
  <si>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</si>
  <si>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</si>
  <si>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</si>
  <si>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</si>
  <si>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</si>
  <si>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</si>
  <si>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</si>
  <si>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</si>
  <si>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</si>
  <si>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</si>
  <si>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</si>
  <si>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</si>
  <si>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</si>
  <si>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</si>
  <si>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</si>
  <si>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</si>
  <si>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</si>
  <si>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</si>
  <si>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</si>
  <si>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</si>
  <si>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</si>
  <si>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</si>
  <si>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</si>
  <si>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</si>
  <si>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</si>
  <si>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</si>
  <si>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</si>
  <si>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</si>
  <si>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</si>
  <si>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</si>
  <si>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</si>
  <si>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</si>
  <si>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</si>
  <si>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</si>
  <si>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</si>
  <si>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</si>
  <si>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</si>
  <si>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</si>
  <si>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</si>
  <si>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</si>
  <si>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</si>
  <si>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</si>
  <si>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</si>
  <si>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</si>
  <si>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</si>
  <si>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</si>
  <si>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</si>
  <si>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</si>
  <si>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</si>
  <si>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</si>
  <si>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</si>
  <si>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</si>
  <si>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</si>
  <si>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</si>
  <si>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</si>
  <si>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</si>
  <si>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</si>
  <si>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</si>
  <si>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</si>
  <si>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</si>
  <si>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</si>
  <si>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</si>
  <si>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</si>
  <si>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</si>
  <si>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</si>
  <si>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</si>
  <si>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</si>
  <si>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</si>
  <si>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</si>
  <si>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</si>
  <si>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</si>
  <si>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</si>
  <si>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</si>
  <si>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</si>
  <si>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</si>
  <si>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</si>
  <si>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</si>
  <si>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</si>
  <si>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</si>
  <si>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</si>
  <si>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</si>
  <si>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</si>
  <si>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</si>
  <si>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</si>
  <si>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</si>
  <si>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</si>
  <si>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</si>
  <si>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</si>
  <si>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</si>
  <si>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</si>
  <si>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</si>
  <si>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</si>
  <si>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</si>
  <si>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</si>
  <si>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</si>
  <si>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</si>
  <si>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</si>
  <si>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</si>
  <si>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</si>
  <si>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</si>
  <si>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</si>
  <si>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</si>
  <si>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</si>
  <si>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</si>
  <si>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</si>
  <si>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</si>
  <si>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</si>
  <si>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</si>
  <si>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</si>
  <si>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</si>
  <si>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</si>
  <si>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</si>
  <si>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</si>
  <si>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</si>
  <si>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</si>
  <si>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</si>
  <si>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</si>
  <si>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</si>
  <si>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</si>
  <si>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</si>
  <si>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</si>
  <si>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</si>
  <si>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</si>
  <si>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</si>
  <si>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</si>
  <si>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</si>
  <si>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</si>
  <si>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</si>
  <si>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</si>
  <si>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</si>
  <si>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</si>
  <si>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</si>
  <si>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</si>
  <si>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</si>
  <si>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</si>
  <si>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</si>
  <si>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</si>
  <si>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</si>
  <si>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</si>
  <si>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</si>
  <si>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</si>
  <si>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</si>
  <si>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</si>
  <si>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</si>
  <si>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</si>
  <si>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</si>
  <si>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</si>
  <si>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</si>
  <si>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</si>
  <si>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</si>
  <si>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</si>
  <si>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</si>
  <si>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</si>
  <si>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</si>
  <si>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</si>
  <si>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</si>
  <si>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</si>
  <si>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</si>
  <si>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</si>
  <si>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</si>
  <si>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</si>
  <si>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</si>
  <si>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</si>
  <si>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</si>
  <si>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</si>
  <si>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</si>
  <si>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</si>
  <si>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</si>
  <si>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</si>
  <si>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</si>
  <si>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</si>
  <si>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</si>
  <si>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</si>
  <si>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</si>
  <si>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</si>
  <si>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</si>
  <si>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</si>
  <si>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</si>
  <si>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</si>
  <si>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</si>
  <si>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</si>
  <si>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</si>
  <si>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</si>
  <si>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</si>
  <si>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</si>
  <si>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</si>
  <si>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</si>
  <si>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</si>
  <si>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</si>
  <si>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</si>
  <si>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</si>
  <si>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</si>
  <si>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</si>
  <si>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</si>
  <si>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</si>
  <si>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</si>
  <si>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</si>
  <si>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</si>
  <si>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</si>
  <si>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</si>
  <si>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</si>
  <si>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</si>
  <si>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</si>
  <si>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</si>
  <si>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</si>
  <si>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</si>
  <si>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</si>
  <si>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</si>
  <si>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</si>
  <si>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</si>
  <si>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</si>
  <si>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</si>
  <si>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</si>
  <si>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</si>
  <si>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</si>
  <si>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</si>
  <si>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</si>
  <si>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</si>
  <si>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</si>
  <si>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</si>
  <si>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</si>
  <si>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</si>
  <si>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</si>
  <si>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</si>
  <si>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</si>
  <si>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</si>
  <si>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</si>
  <si>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</si>
  <si>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</si>
  <si>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</si>
  <si>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</si>
  <si>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</si>
  <si>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</si>
  <si>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</si>
  <si>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</si>
  <si>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</si>
  <si>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</si>
  <si>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</si>
  <si>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</si>
  <si>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</si>
  <si>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</si>
  <si>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</si>
  <si>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</si>
  <si>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</si>
  <si>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</si>
  <si>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</si>
  <si>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</si>
  <si>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</si>
  <si>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</si>
  <si>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</si>
  <si>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</si>
  <si>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</si>
  <si>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</si>
  <si>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</si>
  <si>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</si>
  <si>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</si>
  <si>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</si>
  <si>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</si>
  <si>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</si>
  <si>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</si>
  <si>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</si>
  <si>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</si>
  <si>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</si>
  <si>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</si>
  <si>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</si>
  <si>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</si>
  <si>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</si>
  <si>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</si>
  <si>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</si>
  <si>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</si>
  <si>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</si>
  <si>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</si>
  <si>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</si>
  <si>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</si>
  <si>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</si>
  <si>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</si>
  <si>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</si>
  <si>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</si>
  <si>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</si>
  <si>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</si>
  <si>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</si>
  <si>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</si>
  <si>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</si>
  <si>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</si>
  <si>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</si>
  <si>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</si>
  <si>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</si>
  <si>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</si>
  <si>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</si>
  <si>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</si>
  <si>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</si>
  <si>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</si>
  <si>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</si>
  <si>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</si>
  <si>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</si>
  <si>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</si>
  <si>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</si>
  <si>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</si>
  <si>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</si>
  <si>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</si>
  <si>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</si>
  <si>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</si>
  <si>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</si>
  <si>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</si>
  <si>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</si>
  <si>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</si>
  <si>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</si>
  <si>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</si>
  <si>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</si>
  <si>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</si>
  <si>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</si>
  <si>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</si>
  <si>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</si>
  <si>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</si>
  <si>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</si>
  <si>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</si>
  <si>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</si>
  <si>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</si>
  <si>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</si>
  <si>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</si>
  <si>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</si>
  <si>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</si>
  <si>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</si>
  <si>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</si>
  <si>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</si>
  <si>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</si>
  <si>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</si>
  <si>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</si>
  <si>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</si>
  <si>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</si>
  <si>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</si>
  <si>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</si>
  <si>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</si>
  <si>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</si>
  <si>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</si>
  <si>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</si>
  <si>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</si>
  <si>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</si>
  <si>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</si>
  <si>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</si>
  <si>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</si>
  <si>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</si>
  <si>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</si>
  <si>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</si>
  <si>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</si>
  <si>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</si>
  <si>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</si>
  <si>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</si>
  <si>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</si>
  <si>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</si>
  <si>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</si>
  <si>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</si>
  <si>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</si>
  <si>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</si>
  <si>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</si>
  <si>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</si>
  <si>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</si>
  <si>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</si>
  <si>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</si>
  <si>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</si>
  <si>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</si>
  <si>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</si>
  <si>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</si>
  <si>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</si>
  <si>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</si>
  <si>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</si>
  <si>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</si>
  <si>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</si>
  <si>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</si>
  <si>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</si>
  <si>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</si>
  <si>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</si>
  <si>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</si>
  <si>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</si>
  <si>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</si>
  <si>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</si>
  <si>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</si>
  <si>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</si>
  <si>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</si>
  <si>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</si>
  <si>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</si>
  <si>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</si>
  <si>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</si>
  <si>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</si>
  <si>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</si>
  <si>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</si>
  <si>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</si>
  <si>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</si>
  <si>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</si>
  <si>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</si>
  <si>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</si>
  <si>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</si>
  <si>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</si>
  <si>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</si>
  <si>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</si>
  <si>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</si>
  <si>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</si>
  <si>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</si>
  <si>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</si>
  <si>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</si>
  <si>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</si>
  <si>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</si>
  <si>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</si>
  <si>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</si>
  <si>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</si>
  <si>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</si>
  <si>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</si>
  <si>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</si>
  <si>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</si>
  <si>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</si>
  <si>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</si>
  <si>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</si>
  <si>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</si>
  <si>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</si>
  <si>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</si>
  <si>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</si>
  <si>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</si>
  <si>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</si>
  <si>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</si>
  <si>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</si>
  <si>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</si>
  <si>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</si>
  <si>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</si>
  <si>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</si>
  <si>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</si>
  <si>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</si>
  <si>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</si>
  <si>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</si>
  <si>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</si>
  <si>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</si>
  <si>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</si>
  <si>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</si>
  <si>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</si>
  <si>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</si>
  <si>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</si>
  <si>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</si>
  <si>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</si>
  <si>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</si>
  <si>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</si>
  <si>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</si>
  <si>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</si>
  <si>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</si>
  <si>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</si>
  <si>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</si>
  <si>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</si>
  <si>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</si>
  <si>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</si>
  <si>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</si>
  <si>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</si>
  <si>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</si>
  <si>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</si>
  <si>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</si>
  <si>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</si>
  <si>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</si>
  <si>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</si>
  <si>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</si>
  <si>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</si>
  <si>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</si>
  <si>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</si>
  <si>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</si>
  <si>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</si>
  <si>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</si>
  <si>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</si>
  <si>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</si>
  <si>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</si>
  <si>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</si>
  <si>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</si>
  <si>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</si>
  <si>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</si>
  <si>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</si>
  <si>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</si>
  <si>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</si>
  <si>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</si>
  <si>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</si>
  <si>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</si>
  <si>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</si>
  <si>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</si>
  <si>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</si>
  <si>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</si>
  <si>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</si>
  <si>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</si>
  <si>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</si>
  <si>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</si>
  <si>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</si>
  <si>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</si>
  <si>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</si>
  <si>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</si>
  <si>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</si>
  <si>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</si>
  <si>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</si>
  <si>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</si>
  <si>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</si>
  <si>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</si>
  <si>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</si>
  <si>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</si>
  <si>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</si>
  <si>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</si>
  <si>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</si>
  <si>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</si>
  <si>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</si>
  <si>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</si>
  <si>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</si>
  <si>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</si>
  <si>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</si>
  <si>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</si>
  <si>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</si>
  <si>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</si>
  <si>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</si>
  <si>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</si>
  <si>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</si>
  <si>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</si>
  <si>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</si>
  <si>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</si>
  <si>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</si>
  <si>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</si>
  <si>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</si>
  <si>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</si>
  <si>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</si>
  <si>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</si>
  <si>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</si>
  <si>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</si>
  <si>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</si>
  <si>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</si>
  <si>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</si>
  <si>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</si>
  <si>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</si>
  <si>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</si>
  <si>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</si>
  <si>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</si>
  <si>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</si>
  <si>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</si>
  <si>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</si>
  <si>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</si>
  <si>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</si>
  <si>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</si>
  <si>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</si>
  <si>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</si>
  <si>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</si>
  <si>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</si>
  <si>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</si>
  <si>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</si>
  <si>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</si>
  <si>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</si>
  <si>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</si>
  <si>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</si>
  <si>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</si>
  <si>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</si>
  <si>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</si>
  <si>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</si>
  <si>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</si>
  <si>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</si>
  <si>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</si>
  <si>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</si>
  <si>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</si>
  <si>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</si>
  <si>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</si>
  <si>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</si>
  <si>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</si>
  <si>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</si>
  <si>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</si>
  <si>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</si>
  <si>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</si>
  <si>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</si>
  <si>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</si>
  <si>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</si>
  <si>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</si>
  <si>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</si>
  <si>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</si>
  <si>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</si>
  <si>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</si>
  <si>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</si>
  <si>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</si>
  <si>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</si>
  <si>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</si>
  <si>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</si>
  <si>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</si>
  <si>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</si>
  <si>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</si>
  <si>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</si>
  <si>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</si>
  <si>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</si>
  <si>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</si>
  <si>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</si>
  <si>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</si>
  <si>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</si>
  <si>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</si>
  <si>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</si>
  <si>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</si>
  <si>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</si>
  <si>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</si>
  <si>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</si>
  <si>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</si>
  <si>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</si>
  <si>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</si>
  <si>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</si>
  <si>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</si>
  <si>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</si>
  <si>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</si>
  <si>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</si>
  <si>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</si>
  <si>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</si>
  <si>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</si>
  <si>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</si>
  <si>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</si>
  <si>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</si>
  <si>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</si>
  <si>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</si>
  <si>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</si>
  <si>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</si>
  <si>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</si>
  <si>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</si>
  <si>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</si>
  <si>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</si>
  <si>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</si>
  <si>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</si>
  <si>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</si>
  <si>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</si>
  <si>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</si>
  <si>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</si>
  <si>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</si>
  <si>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</si>
  <si>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</si>
  <si>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</si>
  <si>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</si>
  <si>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</si>
  <si>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</si>
  <si>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</si>
  <si>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</si>
  <si>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</si>
  <si>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</si>
  <si>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</si>
  <si>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</si>
  <si>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</si>
  <si>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</si>
  <si>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</si>
  <si>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</si>
  <si>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</si>
  <si>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</si>
  <si>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</si>
  <si>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</si>
  <si>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</si>
  <si>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</si>
  <si>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</si>
  <si>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</si>
  <si>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</si>
  <si>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</si>
  <si>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</si>
  <si>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</si>
  <si>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</si>
  <si>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</si>
  <si>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</si>
  <si>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</si>
  <si>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</si>
  <si>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</si>
  <si>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</si>
  <si>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</si>
  <si>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</si>
  <si>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</si>
  <si>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</si>
  <si>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</si>
  <si>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</si>
  <si>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</si>
  <si>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</si>
  <si>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</si>
  <si>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</si>
  <si>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</si>
  <si>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</si>
  <si>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</si>
  <si>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</si>
  <si>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</si>
  <si>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</si>
  <si>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</si>
  <si>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</si>
  <si>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</si>
  <si>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</si>
  <si>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</si>
  <si>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</si>
  <si>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</si>
  <si>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</si>
  <si>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</si>
  <si>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</si>
  <si>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</si>
  <si>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</si>
  <si>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</si>
  <si>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</si>
  <si>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</si>
  <si>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</si>
  <si>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</si>
  <si>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</si>
  <si>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</si>
  <si>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</si>
  <si>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</si>
  <si>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</si>
  <si>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</si>
  <si>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</si>
  <si>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</si>
  <si>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</si>
  <si>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</si>
  <si>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</si>
  <si>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</si>
  <si>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</si>
  <si>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</si>
  <si>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</si>
  <si>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</si>
  <si>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</si>
  <si>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</si>
  <si>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</si>
  <si>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</si>
  <si>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</si>
  <si>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</si>
  <si>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</si>
  <si>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</si>
  <si>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</si>
  <si>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</si>
  <si>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</si>
  <si>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</si>
  <si>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</si>
  <si>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</si>
  <si>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</si>
  <si>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</si>
  <si>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</si>
  <si>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</si>
  <si>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</si>
  <si>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</si>
  <si>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</si>
  <si>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</si>
  <si>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</si>
  <si>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</si>
  <si>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</si>
  <si>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</si>
  <si>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</si>
  <si>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</si>
  <si>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</si>
  <si>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</si>
  <si>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</si>
  <si>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</si>
  <si>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</si>
  <si>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</si>
  <si>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</si>
  <si>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</si>
  <si>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</si>
  <si>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</si>
  <si>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</si>
  <si>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</si>
  <si>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</si>
  <si>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</si>
  <si>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</si>
  <si>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</si>
  <si>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</si>
  <si>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</si>
  <si>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</si>
  <si>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</si>
  <si>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</si>
  <si>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</si>
  <si>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</si>
  <si>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</si>
  <si>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</si>
  <si>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</si>
  <si>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</si>
  <si>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</si>
  <si>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</si>
  <si>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</si>
  <si>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</si>
  <si>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</si>
  <si>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</si>
  <si>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</si>
  <si>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</si>
  <si>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</si>
  <si>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</si>
  <si>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</si>
  <si>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</si>
  <si>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</si>
  <si>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</si>
  <si>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</si>
  <si>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</si>
  <si>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</si>
  <si>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</si>
  <si>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</si>
  <si>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</si>
  <si>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</si>
  <si>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</si>
  <si>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</si>
  <si>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</si>
  <si>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</si>
  <si>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</si>
  <si>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</si>
  <si>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</si>
  <si>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</si>
  <si>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</si>
  <si>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</si>
  <si>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</si>
  <si>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</si>
  <si>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</si>
  <si>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</si>
  <si>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</si>
  <si>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</si>
  <si>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</si>
  <si>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</si>
  <si>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</si>
  <si>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</si>
  <si>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</si>
  <si>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</si>
  <si>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</si>
  <si>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</si>
  <si>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</si>
  <si>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</si>
  <si>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</si>
  <si>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</si>
  <si>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</si>
  <si>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</si>
  <si>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</si>
  <si>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</si>
  <si>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</si>
  <si>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</si>
  <si>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</si>
  <si>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</si>
  <si>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</si>
  <si>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</si>
  <si>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</si>
  <si>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</si>
  <si>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</si>
  <si>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</si>
  <si>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</si>
  <si>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</si>
  <si>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</si>
  <si>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</si>
  <si>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</si>
  <si>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</si>
  <si>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</si>
  <si>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</si>
  <si>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</si>
  <si>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</si>
  <si>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</si>
  <si>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</si>
  <si>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</si>
  <si>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</si>
  <si>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</si>
  <si>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</si>
  <si>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</si>
  <si>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</si>
  <si>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</si>
  <si>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</si>
  <si>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</si>
  <si>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</si>
  <si>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</si>
  <si>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</si>
  <si>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</si>
  <si>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</si>
  <si>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</si>
  <si>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</si>
  <si>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</si>
  <si>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</si>
  <si>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</si>
  <si>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</si>
  <si>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</si>
  <si>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</si>
  <si>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</si>
  <si>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</si>
  <si>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</si>
  <si>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</si>
  <si>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</si>
  <si>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</si>
  <si>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</si>
  <si>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</si>
  <si>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</si>
  <si>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</si>
  <si>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</si>
  <si>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</si>
  <si>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</si>
  <si>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</si>
  <si>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</si>
  <si>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</si>
  <si>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</si>
  <si>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</si>
  <si>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</si>
  <si>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</si>
  <si>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</si>
  <si>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</si>
  <si>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</si>
  <si>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</si>
  <si>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</si>
  <si>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</si>
  <si>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</si>
  <si>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</si>
  <si>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</si>
  <si>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</si>
  <si>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</si>
  <si>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</si>
  <si>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</si>
  <si>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</si>
  <si>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</si>
  <si>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</si>
  <si>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</si>
  <si>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</si>
  <si>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</si>
  <si>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</si>
  <si>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</si>
  <si>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</si>
  <si>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</si>
  <si>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</si>
  <si>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</si>
  <si>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</si>
  <si>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</si>
  <si>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</si>
  <si>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</si>
  <si>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</si>
  <si>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</si>
  <si>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</si>
  <si>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</si>
  <si>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</si>
  <si>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</si>
  <si>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</si>
  <si>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</si>
  <si>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</si>
  <si>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</si>
  <si>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</si>
  <si>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</si>
  <si>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</si>
  <si>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</si>
  <si>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</si>
  <si>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</si>
  <si>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</si>
  <si>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</si>
  <si>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</si>
  <si>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</si>
  <si>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</si>
  <si>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</si>
  <si>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</si>
  <si>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</si>
  <si>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</si>
  <si>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</si>
  <si>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</si>
  <si>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</si>
  <si>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</si>
  <si>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</si>
  <si>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</si>
  <si>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</si>
  <si>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</si>
  <si>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</si>
  <si>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</si>
  <si>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</si>
  <si>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</si>
  <si>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</si>
  <si>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</si>
  <si>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</si>
  <si>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</si>
  <si>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</si>
  <si>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</si>
  <si>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</si>
  <si>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</si>
  <si>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</si>
  <si>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</si>
  <si>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</si>
  <si>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</si>
  <si>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</si>
  <si>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</si>
  <si>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</si>
  <si>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</si>
  <si>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</si>
  <si>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</si>
  <si>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</si>
  <si>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</si>
  <si>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</si>
  <si>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</si>
  <si>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</si>
  <si>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</si>
  <si>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</si>
  <si>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</si>
  <si>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</si>
  <si>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</si>
  <si>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</si>
  <si>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</si>
  <si>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</si>
  <si>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</si>
  <si>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</si>
  <si>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</si>
  <si>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</si>
  <si>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</si>
  <si>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</si>
  <si>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</si>
  <si>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</si>
  <si>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</si>
  <si>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</si>
  <si>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</si>
  <si>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</si>
  <si>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</si>
  <si>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</si>
  <si>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</si>
  <si>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</si>
  <si>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</si>
  <si>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</si>
  <si>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</si>
  <si>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</si>
  <si>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</si>
  <si>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</si>
  <si>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</si>
  <si>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</si>
  <si>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</si>
  <si>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</si>
  <si>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</si>
  <si>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</si>
  <si>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</si>
  <si>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</si>
  <si>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</si>
  <si>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</si>
  <si>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</si>
  <si>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</si>
  <si>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</si>
  <si>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</si>
  <si>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</si>
  <si>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</si>
  <si>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</si>
  <si>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</si>
  <si>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</si>
  <si>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</si>
  <si>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</si>
  <si>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</si>
  <si>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</si>
  <si>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</si>
  <si>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</si>
  <si>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</si>
  <si>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</si>
  <si>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</si>
  <si>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</si>
  <si>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</si>
  <si>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</si>
  <si>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</si>
  <si>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</si>
  <si>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</si>
  <si>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</si>
  <si>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</si>
  <si>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</si>
  <si>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</si>
  <si>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</si>
  <si>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</si>
  <si>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</si>
  <si>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</si>
  <si>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</si>
  <si>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</si>
  <si>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</si>
  <si>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</si>
  <si>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</si>
  <si>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</si>
  <si>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</si>
  <si>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</si>
  <si>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</si>
  <si>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</si>
  <si>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</si>
  <si>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</si>
  <si>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</si>
  <si>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</si>
  <si>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</si>
  <si>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</si>
  <si>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</si>
  <si>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</si>
  <si>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</si>
  <si>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</si>
  <si>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</si>
  <si>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</si>
  <si>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</si>
  <si>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</si>
  <si>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</si>
  <si>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</si>
  <si>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</si>
  <si>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</si>
  <si>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</si>
  <si>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</si>
  <si>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</si>
  <si>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</si>
  <si>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</si>
  <si>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</si>
  <si>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</si>
  <si>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</si>
  <si>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</si>
  <si>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</si>
  <si>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</si>
  <si>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</si>
  <si>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</si>
  <si>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</si>
  <si>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</si>
  <si>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</si>
  <si>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</si>
  <si>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</si>
  <si>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</si>
  <si>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</si>
  <si>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</si>
  <si>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</si>
  <si>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</si>
  <si>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</si>
  <si>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</si>
  <si>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</si>
  <si>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</si>
  <si>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</si>
  <si>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</si>
  <si>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</si>
  <si>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</si>
  <si>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</si>
  <si>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</si>
  <si>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</si>
  <si>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</si>
  <si>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</si>
  <si>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</si>
  <si>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</si>
  <si>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</si>
  <si>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</si>
  <si>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</si>
  <si>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</si>
  <si>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</si>
  <si>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</si>
  <si>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</si>
  <si>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</si>
  <si>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</si>
  <si>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</si>
  <si>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</si>
  <si>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</si>
  <si>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</si>
  <si>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</si>
  <si>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</si>
  <si>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</si>
  <si>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</si>
  <si>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</si>
  <si>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</si>
  <si>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</si>
  <si>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</si>
  <si>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</si>
  <si>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</si>
  <si>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</si>
  <si>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</si>
  <si>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</si>
  <si>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</si>
  <si>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</si>
  <si>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</si>
  <si>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</si>
  <si>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</si>
  <si>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</si>
  <si>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</si>
  <si>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</si>
  <si>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</si>
  <si>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</si>
  <si>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</si>
  <si>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</si>
  <si>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</si>
  <si>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</si>
  <si>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</si>
  <si>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</si>
  <si>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</si>
  <si>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</si>
  <si>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</si>
  <si>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</si>
  <si>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</si>
  <si>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</si>
  <si>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</si>
  <si>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</si>
  <si>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</si>
  <si>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</si>
  <si>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</si>
  <si>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</si>
  <si>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</si>
  <si>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</si>
  <si>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</si>
  <si>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</si>
  <si>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</si>
  <si>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</si>
  <si>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</si>
  <si>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</si>
  <si>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</si>
  <si>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</si>
  <si>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</si>
  <si>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</si>
  <si>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</si>
  <si>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</si>
  <si>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</si>
  <si>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</si>
  <si>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</si>
  <si>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</si>
  <si>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</si>
  <si>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</si>
  <si>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</si>
  <si>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</si>
  <si>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</si>
  <si>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</si>
  <si>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</si>
  <si>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</si>
  <si>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</si>
  <si>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</si>
  <si>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</si>
  <si>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</si>
  <si>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</si>
  <si>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</si>
  <si>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</si>
  <si>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</si>
  <si>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</si>
  <si>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</si>
  <si>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</si>
  <si>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</si>
  <si>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</si>
  <si>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</si>
  <si>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</si>
  <si>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</si>
  <si>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</si>
  <si>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</si>
  <si>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</si>
  <si>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</si>
  <si>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</si>
  <si>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</si>
  <si>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</si>
  <si>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</si>
  <si>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</si>
  <si>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</si>
  <si>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</si>
  <si>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</si>
  <si>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</si>
  <si>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</si>
  <si>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</si>
  <si>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</si>
  <si>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</si>
  <si>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</si>
  <si>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</si>
  <si>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</si>
  <si>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</si>
  <si>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</si>
  <si>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</si>
  <si>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</si>
  <si>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</si>
  <si>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</si>
  <si>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</si>
  <si>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</si>
  <si>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</si>
  <si>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</si>
  <si>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</si>
  <si>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</si>
  <si>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</si>
  <si>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</si>
  <si>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</si>
  <si>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</si>
  <si>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</si>
  <si>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</si>
  <si>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</si>
  <si>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</si>
  <si>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</si>
  <si>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</si>
  <si>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</si>
  <si>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</si>
  <si>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</si>
  <si>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</si>
  <si>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</si>
  <si>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</si>
  <si>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</si>
  <si>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</si>
  <si>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</si>
  <si>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</si>
  <si>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</si>
  <si>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</si>
  <si>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</si>
  <si>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</si>
  <si>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</si>
  <si>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</si>
  <si>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</si>
  <si>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</si>
  <si>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</si>
  <si>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</si>
  <si>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</si>
  <si>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</si>
  <si>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</si>
  <si>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</si>
  <si>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</si>
  <si>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</si>
  <si>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</si>
  <si>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</si>
  <si>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</si>
  <si>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</si>
  <si>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</si>
  <si>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</si>
  <si>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</si>
  <si>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</si>
  <si>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</si>
  <si>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</si>
  <si>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</si>
  <si>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</si>
  <si>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</si>
  <si>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</si>
  <si>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</si>
  <si>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</si>
  <si>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</si>
  <si>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</si>
  <si>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</si>
  <si>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</si>
  <si>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</si>
  <si>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</si>
  <si>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</si>
  <si>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</si>
  <si>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</si>
  <si>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</si>
  <si>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</si>
  <si>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</si>
  <si>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</si>
  <si>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</si>
  <si>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</si>
  <si>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</si>
  <si>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</si>
  <si>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</si>
  <si>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</si>
  <si>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</si>
  <si>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</si>
  <si>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</si>
  <si>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</si>
  <si>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</si>
  <si>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</si>
  <si>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</si>
  <si>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</si>
  <si>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</si>
  <si>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</si>
  <si>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</si>
  <si>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</si>
  <si>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</si>
  <si>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</si>
  <si>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</si>
  <si>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</si>
  <si>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</si>
  <si>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</si>
  <si>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</si>
  <si>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</si>
  <si>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</si>
  <si>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</si>
  <si>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</si>
  <si>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</si>
  <si>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</si>
  <si>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</si>
  <si>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</si>
  <si>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</si>
  <si>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</si>
  <si>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</si>
  <si>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</si>
  <si>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</si>
  <si>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</si>
  <si>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</si>
  <si>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</si>
  <si>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</si>
  <si>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</si>
  <si>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</si>
  <si>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</si>
  <si>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</si>
  <si>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</si>
  <si>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</si>
  <si>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</si>
  <si>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</si>
  <si>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</si>
  <si>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</si>
  <si>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</si>
  <si>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</si>
  <si>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</si>
  <si>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</si>
  <si>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</si>
  <si>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</si>
  <si>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</si>
  <si>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</si>
  <si>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</si>
  <si>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</si>
  <si>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</si>
  <si>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</si>
  <si>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</si>
  <si>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</si>
  <si>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</si>
  <si>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</si>
  <si>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</si>
  <si>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</si>
  <si>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</si>
  <si>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</si>
  <si>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</si>
  <si>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</si>
  <si>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</si>
  <si>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</si>
  <si>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</si>
  <si>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</si>
  <si>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</si>
  <si>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</si>
  <si>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</si>
  <si>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</si>
  <si>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</si>
  <si>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</si>
  <si>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</si>
  <si>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</si>
  <si>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</si>
  <si>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</si>
  <si>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</si>
  <si>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</si>
  <si>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</si>
  <si>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</si>
  <si>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</si>
  <si>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</si>
  <si>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</si>
  <si>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</si>
  <si>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</si>
  <si>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</si>
  <si>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</si>
  <si>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</si>
  <si>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</si>
  <si>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</si>
  <si>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</si>
  <si>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</si>
  <si>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</si>
  <si>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</si>
  <si>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</si>
  <si>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</si>
  <si>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</si>
  <si>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</si>
  <si>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</si>
  <si>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</si>
  <si>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</si>
  <si>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</si>
  <si>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</si>
  <si>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</si>
  <si>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</si>
  <si>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</si>
  <si>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</si>
  <si>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</si>
  <si>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</si>
  <si>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</si>
  <si>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</si>
  <si>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</si>
  <si>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</si>
  <si>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</si>
  <si>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</si>
  <si>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</si>
  <si>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</si>
  <si>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</si>
  <si>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</si>
  <si>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</si>
  <si>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</si>
  <si>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</si>
  <si>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</si>
  <si>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</si>
  <si>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</si>
  <si>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</si>
  <si>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</si>
  <si>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</si>
  <si>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</si>
  <si>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</si>
  <si>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</si>
  <si>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</si>
  <si>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</si>
  <si>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</si>
  <si>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</si>
  <si>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</si>
  <si>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</si>
  <si>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</si>
  <si>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</si>
  <si>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</si>
  <si>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</si>
  <si>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</si>
  <si>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</si>
  <si>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</si>
  <si>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</si>
  <si>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</si>
  <si>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</si>
  <si>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</si>
  <si>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</si>
  <si>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</si>
  <si>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</si>
  <si>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</si>
  <si>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</si>
  <si>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</si>
  <si>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</si>
  <si>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</si>
  <si>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</si>
  <si>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</si>
  <si>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</si>
  <si>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</si>
  <si>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</si>
  <si>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</si>
  <si>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</si>
  <si>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</si>
  <si>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</si>
  <si>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</si>
  <si>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</si>
  <si>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</si>
  <si>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</si>
  <si>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</si>
  <si>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</si>
  <si>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</si>
  <si>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</si>
  <si>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</si>
  <si>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</si>
  <si>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</si>
  <si>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</si>
  <si>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</si>
  <si>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</si>
  <si>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</si>
  <si>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</si>
  <si>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</si>
  <si>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</si>
  <si>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</si>
  <si>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</si>
  <si>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</si>
  <si>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</si>
  <si>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</si>
  <si>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</si>
  <si>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</si>
  <si>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</si>
  <si>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</si>
  <si>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</si>
  <si>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</si>
  <si>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</si>
  <si>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</si>
  <si>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</si>
  <si>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</si>
  <si>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</si>
  <si>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</si>
  <si>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</si>
  <si>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</si>
  <si>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</si>
  <si>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</si>
  <si>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</si>
  <si>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</si>
  <si>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</si>
  <si>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</si>
  <si>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</si>
  <si>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</si>
  <si>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</si>
  <si>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</si>
  <si>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</si>
  <si>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</si>
  <si>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</si>
  <si>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</si>
  <si>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</si>
  <si>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</si>
  <si>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</si>
  <si>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</si>
  <si>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</si>
  <si>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</si>
  <si>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</si>
  <si>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</si>
  <si>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</si>
  <si>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</si>
  <si>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</si>
  <si>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</si>
  <si>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</si>
  <si>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</si>
  <si>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</si>
  <si>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</si>
  <si>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</si>
  <si>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</si>
  <si>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</si>
  <si>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</si>
  <si>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</si>
  <si>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</si>
  <si>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</si>
  <si>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</si>
  <si>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</si>
  <si>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</si>
  <si>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</si>
  <si>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</si>
  <si>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</si>
  <si>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</si>
  <si>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</si>
  <si>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</si>
  <si>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</si>
  <si>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</si>
  <si>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</si>
  <si>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</si>
  <si>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</si>
  <si>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</si>
  <si>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</si>
  <si>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</si>
  <si>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</si>
  <si>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</si>
  <si>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</si>
  <si>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</si>
  <si>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</si>
  <si>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</si>
  <si>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</si>
  <si>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</si>
  <si>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</si>
  <si>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</si>
  <si>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</si>
  <si>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</si>
  <si>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</si>
  <si>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</si>
  <si>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</si>
  <si>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</si>
  <si>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</si>
  <si>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</si>
  <si>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</si>
  <si>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</si>
  <si>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</si>
  <si>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</si>
  <si>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</si>
  <si>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</si>
  <si>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</si>
  <si>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</si>
  <si>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</si>
  <si>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</si>
  <si>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</si>
  <si>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</si>
  <si>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</si>
  <si>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</si>
  <si>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</si>
  <si>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</si>
  <si>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</si>
  <si>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</si>
  <si>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</si>
  <si>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</si>
  <si>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</si>
  <si>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</si>
  <si>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</si>
  <si>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</si>
  <si>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</si>
  <si>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</si>
  <si>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</si>
  <si>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</si>
  <si>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</si>
  <si>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</si>
  <si>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</si>
  <si>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</si>
  <si>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</si>
  <si>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</si>
  <si>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</si>
  <si>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</si>
  <si>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</si>
  <si>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</si>
  <si>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</si>
  <si>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</si>
  <si>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</si>
  <si>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</si>
  <si>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</si>
  <si>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</si>
  <si>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</si>
  <si>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</si>
  <si>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</si>
  <si>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</si>
  <si>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</si>
  <si>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</si>
  <si>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</si>
  <si>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</si>
  <si>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</si>
  <si>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</si>
  <si>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</si>
  <si>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</si>
  <si>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</si>
  <si>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</si>
  <si>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</si>
  <si>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</si>
  <si>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</si>
  <si>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</si>
  <si>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</si>
  <si>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</si>
  <si>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</si>
  <si>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</si>
  <si>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</si>
  <si>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</si>
  <si>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</si>
  <si>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</si>
  <si>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</si>
  <si>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</si>
  <si>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</si>
  <si>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</si>
  <si>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</si>
  <si>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</si>
  <si>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</si>
  <si>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</si>
  <si>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</si>
  <si>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</si>
  <si>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</si>
  <si>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</si>
  <si>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</si>
  <si>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</si>
  <si>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</si>
  <si>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</si>
  <si>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</si>
  <si>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</si>
  <si>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</si>
  <si>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</si>
  <si>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</si>
  <si>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</si>
  <si>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</si>
  <si>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</si>
  <si>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</si>
  <si>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</si>
  <si>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</si>
  <si>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</si>
  <si>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</si>
  <si>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</si>
  <si>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</si>
  <si>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</si>
  <si>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</si>
  <si>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</si>
  <si>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</si>
  <si>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</si>
  <si>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</si>
  <si>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</si>
  <si>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</si>
  <si>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</si>
  <si>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</si>
  <si>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</si>
  <si>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</si>
  <si>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</si>
  <si>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</si>
  <si>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</si>
  <si>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</si>
  <si>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</si>
  <si>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</si>
  <si>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</si>
  <si>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</si>
  <si>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</si>
  <si>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</si>
  <si>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</si>
  <si>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</si>
  <si>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</si>
  <si>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</si>
  <si>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</si>
  <si>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</si>
  <si>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</si>
  <si>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</si>
  <si>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</si>
  <si>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</si>
  <si>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</si>
  <si>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</si>
  <si>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</si>
  <si>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</si>
  <si>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</si>
  <si>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</si>
  <si>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</si>
  <si>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</si>
  <si>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</si>
  <si>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</si>
  <si>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</si>
  <si>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</si>
  <si>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</si>
  <si>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</si>
  <si>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</si>
  <si>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</si>
  <si>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</si>
  <si>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</si>
  <si>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</si>
  <si>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</si>
  <si>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</si>
  <si>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</si>
  <si>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</si>
  <si>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</si>
  <si>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</si>
  <si>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</si>
  <si>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</si>
  <si>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</si>
  <si>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</si>
  <si>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</si>
  <si>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</si>
  <si>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</si>
  <si>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</si>
  <si>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</si>
  <si>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</si>
  <si>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</si>
  <si>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</si>
  <si>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</si>
  <si>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</si>
  <si>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</si>
  <si>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</si>
  <si>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</si>
  <si>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</si>
  <si>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</si>
  <si>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</si>
  <si>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</si>
  <si>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</si>
  <si>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</si>
  <si>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</si>
  <si>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</si>
  <si>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</si>
  <si>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</si>
  <si>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</si>
  <si>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</si>
  <si>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</si>
  <si>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</si>
  <si>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</si>
  <si>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</si>
  <si>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</si>
  <si>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</si>
  <si>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</si>
  <si>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</si>
  <si>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</si>
  <si>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</si>
  <si>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</si>
  <si>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</si>
  <si>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</si>
  <si>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</si>
  <si>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</si>
  <si>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</si>
  <si>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</si>
  <si>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</si>
  <si>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</si>
  <si>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</si>
  <si>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</si>
  <si>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</si>
  <si>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</si>
  <si>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</si>
  <si>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</si>
  <si>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</si>
  <si>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</si>
  <si>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</si>
  <si>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</si>
  <si>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</si>
  <si>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</si>
  <si>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</si>
  <si>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</si>
  <si>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</si>
  <si>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</si>
  <si>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</si>
  <si>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</si>
  <si>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</si>
  <si>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</si>
  <si>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</si>
  <si>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</si>
  <si>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</si>
  <si>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</si>
  <si>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</si>
  <si>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</si>
  <si>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</si>
  <si>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</si>
  <si>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</si>
  <si>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</si>
  <si>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</si>
  <si>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</si>
  <si>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</si>
  <si>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</si>
  <si>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</si>
  <si>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</si>
  <si>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</si>
  <si>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</si>
  <si>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</si>
  <si>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</si>
  <si>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</si>
  <si>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</si>
  <si>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</si>
  <si>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</si>
  <si>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</si>
  <si>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</si>
  <si>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</si>
  <si>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</si>
  <si>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</si>
  <si>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</si>
  <si>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</si>
  <si>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</si>
  <si>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</si>
  <si>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</si>
  <si>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</si>
  <si>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</si>
  <si>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</si>
  <si>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</si>
  <si>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</si>
  <si>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</si>
  <si>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</si>
  <si>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</si>
  <si>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</si>
  <si>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</si>
  <si>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</si>
  <si>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</si>
  <si>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</si>
  <si>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</si>
  <si>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</si>
  <si>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</si>
  <si>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</si>
  <si>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</si>
  <si>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</si>
  <si>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</si>
  <si>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</si>
  <si>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</si>
  <si>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</si>
  <si>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</si>
  <si>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</si>
  <si>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</si>
  <si>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</si>
  <si>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</si>
  <si>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</si>
  <si>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</si>
  <si>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</si>
  <si>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</si>
  <si>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</si>
  <si>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</si>
  <si>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</si>
  <si>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</si>
  <si>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</si>
  <si>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</si>
  <si>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</si>
  <si>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</si>
  <si>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</si>
  <si>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</si>
  <si>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</si>
  <si>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</si>
  <si>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</si>
  <si>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</si>
  <si>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</si>
  <si>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</si>
  <si>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</si>
  <si>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</si>
  <si>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</si>
  <si>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</si>
  <si>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</si>
  <si>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</si>
  <si>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</si>
  <si>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</si>
  <si>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</si>
  <si>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</si>
  <si>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</si>
  <si>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</si>
  <si>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</si>
  <si>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</si>
  <si>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</si>
  <si>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</si>
  <si>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</si>
  <si>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</si>
  <si>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</si>
  <si>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</si>
  <si>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</si>
  <si>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</si>
  <si>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</si>
  <si>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</si>
  <si>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</si>
  <si>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</si>
  <si>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</si>
  <si>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</si>
  <si>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</si>
  <si>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</si>
  <si>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</si>
  <si>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</si>
  <si>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</si>
  <si>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</si>
  <si>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</si>
  <si>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</si>
  <si>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</si>
  <si>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</si>
  <si>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</si>
  <si>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</si>
  <si>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</si>
  <si>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</si>
  <si>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</si>
  <si>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</si>
  <si>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</si>
  <si>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</si>
  <si>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</si>
  <si>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</si>
  <si>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</si>
  <si>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</si>
  <si>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</si>
  <si>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</si>
  <si>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</si>
  <si>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</si>
  <si>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</si>
  <si>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</si>
  <si>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</si>
  <si>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</si>
  <si>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</si>
  <si>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</si>
  <si>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</si>
  <si>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</si>
  <si>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</si>
  <si>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</si>
  <si>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</si>
  <si>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</si>
  <si>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</si>
  <si>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</si>
  <si>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</si>
  <si>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</si>
  <si>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</si>
  <si>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</si>
  <si>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</si>
  <si>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</si>
  <si>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</si>
  <si>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</si>
  <si>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</si>
  <si>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</si>
  <si>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</si>
  <si>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</si>
  <si>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</si>
  <si>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</si>
  <si>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</si>
  <si>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</si>
  <si>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</si>
  <si>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</si>
  <si>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</si>
  <si>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</si>
  <si>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</si>
  <si>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</si>
  <si>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</si>
  <si>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</si>
  <si>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</si>
  <si>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</si>
  <si>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</si>
  <si>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</si>
  <si>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</si>
  <si>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</si>
  <si>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</si>
  <si>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</si>
  <si>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</si>
  <si>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</si>
  <si>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</si>
  <si>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</si>
  <si>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</si>
  <si>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</si>
  <si>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</si>
  <si>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</si>
  <si>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</si>
  <si>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</si>
  <si>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</si>
  <si>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</si>
  <si>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</si>
  <si>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</si>
  <si>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</si>
  <si>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</si>
  <si>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</si>
  <si>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</si>
  <si>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</si>
  <si>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</si>
  <si>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</si>
  <si>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</si>
  <si>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</si>
  <si>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</si>
  <si>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</si>
  <si>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</si>
  <si>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</si>
  <si>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</si>
  <si>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</si>
  <si>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</si>
  <si>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</si>
  <si>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</si>
  <si>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</si>
  <si>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</si>
  <si>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</si>
  <si>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</si>
  <si>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</si>
  <si>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</si>
  <si>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</si>
  <si>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</si>
  <si>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</si>
  <si>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</si>
  <si>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</si>
  <si>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</si>
  <si>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</si>
  <si>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</si>
  <si>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</si>
  <si>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</si>
  <si>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</si>
  <si>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</si>
  <si>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</si>
  <si>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</si>
  <si>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</si>
  <si>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</si>
  <si>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</si>
  <si>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</si>
  <si>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</si>
  <si>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</si>
  <si>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</si>
  <si>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</si>
  <si>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</si>
  <si>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</si>
  <si>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</si>
  <si>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</si>
  <si>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</si>
  <si>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</si>
  <si>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</si>
  <si>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</si>
  <si>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</si>
  <si>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</si>
  <si>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</si>
  <si>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</si>
  <si>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</si>
  <si>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</si>
  <si>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</si>
  <si>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</si>
  <si>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</si>
  <si>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</si>
  <si>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</si>
  <si>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</si>
  <si>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</si>
  <si>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</si>
  <si>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</si>
  <si>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</si>
  <si>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</si>
  <si>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</si>
  <si>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</si>
  <si>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</si>
  <si>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</si>
  <si>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</si>
  <si>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</si>
  <si>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</si>
  <si>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</si>
  <si>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</si>
  <si>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</si>
  <si>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</si>
  <si>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</si>
  <si>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</si>
  <si>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</si>
  <si>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</si>
  <si>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</si>
  <si>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</si>
  <si>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</si>
  <si>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</si>
  <si>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</si>
  <si>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</si>
  <si>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</si>
  <si>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</si>
  <si>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</si>
  <si>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</si>
  <si>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</si>
  <si>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</si>
  <si>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</si>
  <si>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</si>
  <si>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</si>
  <si>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</si>
  <si>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</si>
  <si>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</si>
  <si>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</si>
  <si>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</si>
  <si>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</si>
  <si>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</si>
  <si>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</si>
  <si>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</si>
  <si>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</si>
  <si>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</si>
  <si>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</si>
  <si>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</si>
  <si>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</si>
  <si>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</si>
  <si>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</si>
  <si>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</si>
  <si>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</si>
  <si>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</si>
  <si>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</si>
  <si>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</si>
  <si>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</si>
  <si>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</si>
  <si>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</si>
  <si>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</si>
  <si>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</si>
  <si>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</si>
  <si>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</si>
  <si>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</si>
  <si>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</si>
  <si>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</si>
  <si>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</si>
  <si>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</si>
  <si>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</si>
  <si>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</si>
  <si>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</si>
  <si>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</si>
  <si>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</si>
  <si>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</si>
  <si>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</si>
  <si>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</si>
  <si>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</si>
  <si>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</si>
  <si>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</si>
  <si>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</si>
  <si>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</si>
  <si>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</si>
  <si>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</si>
  <si>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</si>
  <si>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</si>
  <si>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</si>
  <si>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</si>
  <si>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</si>
  <si>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</si>
  <si>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</si>
  <si>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</si>
  <si>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</si>
  <si>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</si>
  <si>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</si>
  <si>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</si>
  <si>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</si>
  <si>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</si>
  <si>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</si>
  <si>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</si>
  <si>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</si>
  <si>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</si>
  <si>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</si>
  <si>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</si>
  <si>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</si>
  <si>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</si>
  <si>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</si>
  <si>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</si>
  <si>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</si>
  <si>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</si>
  <si>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</si>
  <si>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</si>
  <si>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</si>
  <si>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</si>
  <si>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</si>
  <si>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</si>
  <si>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</si>
  <si>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</si>
  <si>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</si>
  <si>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</si>
  <si>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</si>
  <si>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</si>
  <si>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</si>
  <si>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</si>
  <si>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</si>
  <si>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</si>
  <si>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</si>
  <si>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</si>
  <si>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</si>
  <si>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</si>
  <si>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</si>
  <si>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</si>
  <si>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</si>
  <si>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</si>
  <si>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</si>
  <si>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</si>
  <si>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</si>
  <si>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</si>
  <si>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</si>
  <si>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</si>
  <si>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</si>
  <si>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</si>
  <si>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</si>
  <si>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</si>
  <si>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</si>
  <si>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</si>
  <si>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</si>
  <si>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</si>
  <si>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</si>
  <si>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</si>
  <si>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</si>
  <si>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</si>
  <si>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</si>
  <si>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</si>
  <si>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</si>
  <si>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</si>
  <si>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</si>
  <si>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</si>
  <si>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</si>
  <si>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</si>
  <si>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</si>
  <si>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</si>
  <si>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</si>
  <si>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</si>
  <si>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</si>
  <si>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</si>
  <si>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</si>
  <si>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</si>
  <si>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</si>
  <si>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</si>
  <si>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</si>
  <si>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</si>
  <si>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</si>
  <si>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</si>
  <si>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</si>
  <si>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</si>
  <si>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</si>
  <si>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</si>
  <si>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</si>
  <si>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</si>
  <si>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</si>
  <si>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</si>
  <si>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</si>
  <si>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</si>
  <si>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</si>
  <si>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</si>
  <si>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</si>
  <si>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</si>
  <si>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</si>
  <si>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</si>
  <si>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</si>
  <si>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</si>
  <si>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</si>
  <si>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</si>
  <si>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</si>
  <si>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</si>
  <si>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</si>
  <si>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</si>
  <si>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</si>
  <si>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</si>
  <si>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</si>
  <si>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</si>
  <si>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</si>
  <si>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</si>
  <si>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</si>
  <si>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</si>
  <si>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</si>
  <si>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</si>
  <si>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</si>
  <si>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</si>
  <si>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</si>
  <si>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</si>
  <si>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</si>
  <si>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</si>
  <si>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</si>
  <si>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</si>
  <si>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</si>
  <si>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</si>
  <si>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</si>
  <si>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</si>
  <si>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</si>
  <si>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</si>
  <si>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</si>
  <si>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</si>
  <si>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</si>
  <si>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</si>
  <si>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</si>
  <si>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</si>
  <si>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</si>
  <si>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</si>
  <si>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</si>
  <si>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</si>
  <si>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</si>
  <si>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</si>
  <si>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</si>
  <si>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</si>
  <si>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</si>
  <si>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</si>
  <si>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</si>
  <si>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</si>
  <si>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</si>
  <si>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</si>
  <si>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</si>
  <si>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</si>
  <si>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</si>
  <si>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</si>
  <si>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</si>
  <si>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</si>
  <si>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</si>
  <si>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</si>
  <si>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</si>
  <si>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</si>
  <si>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</si>
  <si>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</si>
  <si>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</si>
  <si>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</si>
  <si>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</si>
  <si>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</si>
  <si>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</si>
  <si>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</si>
  <si>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</si>
  <si>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</si>
  <si>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</si>
  <si>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</si>
  <si>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</si>
  <si>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</si>
  <si>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</si>
  <si>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</si>
  <si>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</si>
  <si>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</si>
  <si>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</si>
  <si>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</si>
  <si>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</si>
  <si>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</si>
  <si>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</si>
  <si>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</si>
  <si>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</si>
  <si>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</si>
  <si>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</si>
  <si>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</si>
  <si>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</si>
  <si>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</si>
  <si>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</si>
  <si>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</si>
  <si>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</si>
  <si>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</si>
  <si>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</si>
  <si>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</si>
  <si>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</si>
  <si>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</si>
  <si>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</si>
  <si>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</si>
  <si>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</si>
  <si>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</si>
  <si>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</si>
  <si>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</si>
  <si>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</si>
  <si>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</si>
  <si>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</si>
  <si>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</si>
  <si>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</si>
  <si>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</si>
  <si>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</si>
  <si>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</si>
  <si>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</si>
  <si>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</si>
  <si>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</si>
  <si>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</si>
  <si>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</si>
  <si>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</si>
  <si>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</si>
  <si>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</si>
  <si>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</si>
  <si>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</si>
  <si>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</si>
  <si>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</si>
  <si>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</si>
  <si>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</si>
  <si>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</si>
  <si>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</si>
  <si>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</si>
  <si>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</si>
  <si>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</si>
  <si>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</si>
  <si>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</si>
  <si>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</si>
  <si>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</si>
  <si>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</si>
  <si>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</si>
  <si>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</si>
  <si>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</si>
  <si>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</si>
  <si>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</si>
  <si>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</si>
  <si>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</si>
  <si>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</si>
  <si>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</si>
  <si>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</si>
  <si>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</si>
  <si>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</si>
  <si>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</si>
  <si>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</si>
  <si>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</si>
  <si>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</si>
  <si>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</si>
  <si>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</si>
  <si>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</si>
  <si>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</si>
  <si>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</si>
  <si>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</si>
  <si>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</si>
  <si>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</si>
  <si>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</si>
  <si>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</si>
  <si>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</si>
  <si>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</si>
  <si>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</si>
  <si>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</si>
  <si>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</si>
  <si>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</si>
  <si>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</si>
  <si>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</si>
  <si>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</si>
  <si>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</si>
  <si>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</si>
  <si>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</si>
  <si>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</si>
  <si>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</si>
  <si>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</si>
  <si>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</si>
  <si>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</si>
  <si>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</si>
  <si>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</si>
  <si>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</si>
  <si>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</si>
  <si>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</si>
  <si>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</si>
  <si>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</si>
  <si>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</si>
  <si>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</si>
  <si>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</si>
  <si>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</si>
  <si>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</si>
  <si>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</si>
  <si>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</si>
  <si>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</si>
  <si>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</si>
  <si>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</si>
  <si>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</si>
  <si>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</si>
  <si>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</si>
  <si>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</si>
  <si>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</si>
  <si>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</si>
  <si>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</si>
  <si>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</si>
  <si>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</si>
  <si>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</si>
  <si>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</si>
  <si>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</si>
  <si>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</si>
  <si>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</si>
  <si>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</si>
  <si>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</si>
  <si>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</si>
  <si>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</si>
  <si>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</si>
  <si>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</si>
  <si>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</si>
  <si>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</si>
  <si>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</si>
  <si>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</si>
  <si>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</si>
  <si>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</si>
  <si>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</si>
  <si>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</si>
  <si>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</si>
  <si>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</si>
  <si>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</si>
  <si>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</si>
  <si>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</si>
  <si>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</si>
  <si>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</si>
  <si>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</si>
  <si>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</si>
  <si>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</si>
  <si>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</si>
  <si>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</si>
  <si>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</si>
  <si>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</si>
  <si>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</si>
  <si>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</si>
  <si>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</si>
  <si>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</si>
  <si>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</si>
  <si>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</si>
  <si>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</si>
  <si>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</si>
  <si>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</si>
  <si>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</si>
  <si>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</si>
  <si>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</si>
  <si>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</si>
  <si>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</si>
  <si>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</si>
  <si>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</si>
  <si>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</si>
  <si>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</si>
  <si>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</si>
  <si>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</si>
  <si>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</si>
  <si>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</si>
  <si>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</si>
  <si>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</si>
  <si>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</si>
  <si>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</si>
  <si>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</si>
  <si>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</si>
  <si>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</si>
  <si>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</si>
  <si>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</si>
  <si>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</si>
  <si>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</si>
  <si>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</si>
  <si>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</si>
  <si>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</si>
  <si>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</si>
  <si>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</si>
  <si>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</si>
  <si>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</si>
  <si>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</si>
  <si>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</si>
  <si>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</si>
  <si>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</si>
  <si>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</si>
  <si>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</si>
  <si>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</si>
  <si>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</si>
  <si>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</si>
  <si>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</si>
  <si>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</si>
  <si>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</si>
  <si>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</si>
  <si>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</si>
  <si>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</si>
  <si>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</si>
  <si>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</si>
  <si>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</si>
  <si>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</si>
  <si>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</si>
  <si>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</si>
  <si>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</si>
  <si>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</si>
  <si>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</si>
  <si>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</si>
  <si>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</si>
  <si>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</si>
  <si>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</si>
  <si>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</si>
  <si>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</si>
  <si>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</si>
  <si>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</si>
  <si>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</si>
  <si>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</si>
  <si>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</si>
  <si>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</si>
  <si>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</si>
  <si>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</si>
  <si>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</si>
  <si>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</si>
  <si>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</si>
  <si>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</si>
  <si>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</si>
  <si>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</si>
  <si>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</si>
  <si>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</si>
  <si>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</si>
  <si>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</si>
  <si>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</si>
  <si>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</si>
  <si>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</si>
  <si>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</si>
  <si>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</si>
  <si>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</si>
  <si>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</si>
  <si>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</si>
  <si>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</si>
  <si>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</si>
  <si>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</si>
  <si>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</si>
  <si>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</si>
  <si>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</si>
  <si>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</si>
  <si>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</si>
  <si>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</si>
  <si>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</si>
  <si>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</si>
  <si>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</si>
  <si>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</si>
  <si>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</si>
  <si>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</si>
  <si>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</si>
  <si>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</si>
  <si>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</si>
  <si>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</si>
  <si>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</si>
  <si>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</si>
  <si>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</si>
  <si>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</si>
  <si>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</si>
  <si>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</si>
  <si>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</si>
  <si>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</si>
  <si>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</si>
  <si>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</si>
  <si>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</si>
  <si>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</si>
  <si>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</si>
  <si>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</si>
  <si>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</si>
  <si>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</si>
  <si>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</si>
  <si>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</si>
  <si>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</si>
  <si>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</si>
  <si>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</si>
  <si>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</si>
  <si>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</si>
  <si>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</si>
  <si>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</si>
  <si>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</si>
  <si>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</si>
  <si>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</si>
  <si>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</si>
  <si>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</si>
  <si>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</si>
  <si>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</si>
  <si>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</si>
  <si>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</si>
  <si>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</si>
  <si>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</si>
  <si>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</si>
  <si>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</si>
  <si>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</si>
  <si>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</si>
  <si>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</si>
  <si>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</si>
  <si>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</si>
  <si>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</si>
  <si>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</si>
  <si>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</si>
  <si>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</si>
  <si>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</si>
  <si>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</si>
  <si>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</si>
  <si>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</si>
  <si>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</si>
  <si>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</si>
  <si>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</si>
  <si>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</si>
  <si>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</si>
  <si>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</si>
  <si>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</si>
  <si>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</si>
  <si>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</si>
  <si>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</si>
  <si>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</si>
  <si>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</si>
  <si>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</si>
  <si>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</si>
  <si>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</si>
  <si>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</si>
  <si>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</si>
  <si>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</si>
  <si>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</si>
  <si>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</si>
  <si>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</si>
  <si>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</si>
  <si>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</si>
  <si>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</si>
  <si>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</si>
  <si>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</si>
  <si>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</si>
  <si>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</si>
  <si>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</si>
  <si>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</si>
  <si>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</si>
  <si>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</si>
  <si>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</si>
  <si>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</si>
  <si>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</si>
  <si>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</si>
  <si>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</si>
  <si>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</si>
  <si>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</si>
  <si>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</si>
  <si>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</si>
  <si>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</si>
  <si>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</si>
  <si>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</si>
  <si>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</si>
  <si>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</si>
  <si>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</si>
  <si>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</si>
  <si>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</si>
  <si>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</si>
  <si>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</si>
  <si>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</si>
  <si>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</si>
  <si>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</si>
  <si>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</si>
  <si>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</si>
  <si>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</si>
  <si>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</si>
  <si>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</si>
  <si>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</si>
  <si>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</si>
  <si>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</si>
  <si>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</si>
  <si>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</si>
  <si>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</si>
  <si>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</si>
  <si>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</si>
  <si>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</si>
  <si>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</si>
  <si>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</si>
  <si>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</si>
  <si>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</si>
  <si>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</si>
  <si>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</si>
  <si>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</si>
  <si>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</si>
  <si>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</si>
  <si>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</si>
  <si>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</si>
  <si>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</si>
  <si>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</si>
  <si>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</si>
  <si>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</si>
  <si>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</si>
  <si>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</si>
  <si>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</si>
  <si>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</si>
  <si>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</si>
  <si>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</si>
  <si>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</si>
  <si>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</si>
  <si>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</si>
  <si>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</si>
  <si>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</si>
  <si>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</si>
  <si>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</si>
  <si>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</si>
  <si>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</si>
  <si>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</si>
  <si>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</si>
  <si>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</si>
  <si>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</si>
  <si>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</si>
  <si>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</si>
  <si>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</si>
  <si>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</si>
  <si>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</si>
  <si>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</si>
  <si>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</si>
  <si>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</si>
  <si>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</si>
  <si>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</si>
  <si>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</si>
  <si>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</si>
  <si>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</si>
  <si>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</si>
  <si>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</si>
  <si>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</si>
  <si>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</si>
  <si>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</si>
  <si>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</si>
  <si>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</si>
  <si>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</si>
  <si>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</si>
  <si>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</si>
  <si>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</si>
  <si>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</si>
  <si>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</si>
  <si>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</si>
  <si>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</si>
  <si>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</si>
  <si>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</si>
  <si>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</si>
  <si>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</si>
  <si>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</si>
  <si>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</si>
  <si>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</si>
  <si>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</si>
  <si>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</si>
  <si>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</si>
  <si>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</si>
  <si>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</si>
  <si>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</si>
  <si>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</si>
  <si>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</si>
  <si>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</si>
  <si>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</si>
  <si>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</si>
  <si>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</si>
  <si>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</si>
  <si>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</si>
  <si>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</si>
  <si>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</si>
  <si>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</si>
  <si>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</si>
  <si>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</si>
  <si>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</si>
  <si>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</si>
  <si>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</si>
  <si>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</si>
  <si>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</si>
  <si>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</si>
  <si>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</si>
  <si>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</si>
  <si>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</si>
  <si>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</si>
  <si>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</si>
  <si>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</si>
  <si>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</si>
  <si>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</si>
  <si>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</si>
  <si>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</si>
  <si>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</si>
  <si>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</si>
  <si>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</si>
  <si>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</si>
  <si>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</si>
  <si>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</si>
  <si>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</si>
  <si>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</si>
  <si>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</si>
  <si>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</si>
  <si>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</si>
  <si>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</si>
  <si>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</si>
  <si>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</si>
  <si>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</si>
  <si>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</si>
  <si>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</si>
  <si>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</si>
  <si>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</si>
  <si>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</si>
  <si>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</si>
  <si>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</si>
  <si>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</si>
  <si>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</si>
  <si>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</si>
  <si>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</si>
  <si>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</si>
  <si>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</si>
  <si>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</si>
  <si>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</si>
  <si>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</si>
  <si>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</si>
  <si>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</si>
  <si>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</si>
  <si>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</si>
  <si>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</si>
  <si>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</si>
  <si>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</si>
  <si>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</si>
  <si>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</si>
  <si>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</si>
  <si>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</si>
  <si>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</si>
  <si>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</si>
  <si>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</si>
  <si>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</si>
  <si>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</si>
  <si>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</si>
  <si>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</si>
  <si>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</si>
  <si>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</si>
  <si>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</si>
  <si>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</si>
  <si>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</si>
  <si>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</si>
  <si>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</si>
  <si>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</si>
  <si>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</si>
  <si>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</si>
  <si>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</si>
  <si>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</si>
  <si>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</si>
  <si>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</si>
  <si>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</si>
  <si>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</si>
  <si>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</si>
  <si>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</si>
  <si>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</si>
  <si>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</si>
  <si>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</si>
  <si>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</si>
  <si>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</si>
  <si>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</si>
  <si>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</si>
  <si>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</si>
  <si>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</si>
  <si>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</si>
  <si>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</si>
  <si>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</si>
  <si>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</si>
  <si>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</si>
  <si>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</si>
  <si>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</si>
  <si>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</si>
  <si>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</si>
  <si>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</si>
  <si>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</si>
  <si>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</si>
  <si>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</si>
  <si>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</si>
  <si>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</si>
  <si>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</si>
  <si>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</si>
  <si>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</si>
  <si>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</si>
  <si>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</si>
  <si>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</si>
  <si>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</si>
  <si>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</si>
  <si>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</si>
  <si>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</si>
  <si>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</si>
  <si>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</si>
  <si>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</si>
  <si>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</si>
  <si>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</si>
  <si>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</si>
  <si>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</si>
  <si>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</si>
  <si>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</si>
  <si>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</si>
  <si>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</si>
  <si>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</si>
  <si>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</si>
  <si>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</si>
  <si>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</si>
  <si>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</si>
  <si>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</si>
  <si>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</si>
  <si>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</si>
  <si>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</si>
  <si>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</si>
  <si>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</si>
  <si>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</si>
  <si>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</si>
  <si>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</si>
  <si>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</si>
  <si>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</si>
  <si>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</si>
  <si>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</si>
  <si>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</si>
  <si>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</si>
  <si>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</si>
  <si>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</si>
  <si>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</si>
  <si>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</si>
  <si>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</si>
  <si>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</si>
  <si>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</si>
  <si>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</si>
  <si>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</si>
  <si>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</si>
  <si>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</si>
  <si>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</si>
  <si>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</si>
  <si>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</si>
  <si>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</si>
  <si>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</si>
  <si>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</si>
  <si>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</si>
  <si>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</si>
  <si>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</si>
  <si>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</si>
  <si>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</si>
  <si>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</si>
  <si>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</si>
  <si>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</si>
  <si>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</si>
  <si>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</si>
  <si>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</si>
  <si>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</si>
  <si>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</si>
  <si>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</si>
  <si>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</si>
  <si>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</si>
  <si>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</si>
  <si>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</si>
  <si>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</si>
  <si>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</si>
  <si>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</si>
  <si>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</si>
  <si>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</si>
  <si>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</si>
  <si>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</si>
  <si>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</si>
  <si>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</si>
  <si>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</si>
  <si>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</si>
  <si>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</si>
  <si>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</si>
  <si>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</si>
  <si>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</si>
  <si>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</si>
  <si>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</si>
  <si>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</si>
  <si>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</si>
  <si>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</si>
  <si>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</si>
  <si>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</si>
  <si>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</si>
  <si>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</si>
  <si>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</si>
  <si>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</si>
  <si>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</si>
  <si>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</si>
  <si>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</si>
  <si>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</si>
  <si>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</si>
  <si>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</si>
  <si>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</si>
  <si>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</si>
  <si>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</si>
  <si>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</si>
  <si>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</si>
  <si>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</si>
  <si>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</si>
  <si>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</si>
  <si>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</si>
  <si>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</si>
  <si>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</si>
  <si>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</si>
  <si>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</si>
  <si>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</si>
  <si>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</si>
  <si>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</si>
  <si>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</si>
  <si>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</si>
  <si>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</si>
  <si>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</si>
  <si>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</si>
  <si>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</si>
  <si>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</si>
  <si>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</si>
  <si>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</si>
  <si>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</si>
  <si>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</si>
  <si>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</si>
  <si>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</si>
  <si>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</si>
  <si>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</si>
  <si>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</si>
  <si>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</si>
  <si>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</si>
  <si>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</si>
  <si>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</si>
  <si>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</si>
  <si>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</si>
  <si>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</si>
  <si>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</si>
  <si>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</si>
  <si>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</si>
  <si>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</si>
  <si>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</si>
  <si>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</si>
  <si>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</si>
  <si>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</si>
  <si>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</si>
  <si>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</si>
  <si>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</si>
  <si>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</si>
  <si>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</si>
  <si>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</si>
  <si>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</si>
  <si>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</si>
  <si>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</si>
  <si>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</si>
  <si>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</si>
  <si>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</si>
  <si>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</si>
  <si>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</si>
  <si>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</si>
  <si>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</si>
  <si>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</si>
  <si>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</si>
  <si>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</si>
  <si>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</si>
  <si>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</si>
  <si>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</si>
  <si>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</si>
  <si>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</si>
  <si>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</si>
  <si>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</si>
  <si>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</si>
  <si>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</si>
  <si>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</si>
  <si>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</si>
  <si>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</si>
  <si>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</si>
  <si>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</si>
  <si>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</si>
  <si>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</si>
  <si>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</si>
  <si>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</si>
  <si>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</si>
  <si>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</si>
  <si>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</si>
  <si>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</si>
  <si>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</si>
  <si>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</si>
  <si>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</si>
  <si>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</si>
  <si>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</si>
  <si>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</si>
  <si>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</si>
  <si>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</si>
  <si>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</si>
  <si>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</si>
  <si>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</si>
  <si>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</si>
  <si>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</si>
  <si>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</si>
  <si>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</si>
  <si>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</si>
  <si>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</si>
  <si>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</si>
  <si>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</si>
  <si>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</si>
  <si>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</si>
  <si>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</si>
  <si>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</si>
  <si>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</si>
  <si>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</si>
  <si>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</si>
  <si>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</si>
  <si>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</si>
  <si>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</si>
  <si>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</si>
  <si>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</si>
  <si>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</si>
  <si>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</si>
  <si>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</si>
  <si>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</si>
  <si>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</si>
  <si>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</si>
  <si>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</si>
  <si>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</si>
  <si>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</si>
  <si>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</si>
  <si>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</si>
  <si>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</si>
  <si>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</si>
  <si>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</si>
  <si>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</si>
  <si>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</si>
  <si>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</si>
  <si>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</si>
  <si>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</si>
  <si>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</si>
  <si>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</si>
  <si>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</si>
  <si>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</si>
  <si>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</si>
  <si>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</si>
  <si>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</si>
  <si>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</si>
  <si>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</si>
  <si>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</si>
  <si>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</si>
  <si>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</si>
  <si>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</si>
  <si>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</si>
  <si>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</si>
  <si>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</si>
  <si>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</si>
  <si>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</si>
  <si>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</si>
  <si>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</si>
  <si>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</si>
  <si>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</si>
  <si>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</si>
  <si>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</si>
  <si>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</si>
  <si>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</si>
  <si>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</si>
  <si>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</si>
  <si>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</si>
  <si>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</si>
  <si>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</si>
  <si>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</si>
  <si>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</si>
  <si>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</si>
  <si>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</si>
  <si>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</si>
  <si>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</si>
  <si>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</si>
  <si>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</si>
  <si>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</si>
  <si>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</si>
  <si>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</si>
  <si>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</si>
  <si>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</si>
  <si>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</si>
  <si>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</si>
  <si>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</si>
  <si>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</si>
  <si>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</si>
  <si>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</si>
  <si>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</si>
  <si>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</si>
  <si>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</si>
  <si>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</si>
  <si>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</si>
  <si>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</si>
  <si>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</si>
  <si>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</si>
  <si>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</si>
  <si>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</si>
  <si>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</si>
  <si>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</si>
  <si>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</si>
  <si>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</si>
  <si>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</si>
  <si>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</si>
  <si>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</si>
  <si>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</si>
  <si>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</si>
  <si>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</si>
  <si>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</si>
  <si>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</si>
  <si>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</si>
  <si>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</si>
  <si>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</si>
  <si>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</si>
  <si>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</si>
  <si>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</si>
  <si>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</si>
  <si>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</si>
  <si>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</si>
  <si>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</si>
  <si>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</si>
  <si>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</si>
  <si>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</si>
  <si>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</si>
  <si>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</si>
  <si>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</si>
  <si>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</si>
  <si>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</si>
  <si>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</si>
  <si>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</si>
  <si>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</si>
  <si>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</si>
  <si>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</si>
  <si>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</si>
  <si>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</si>
  <si>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</si>
  <si>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</si>
  <si>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</si>
  <si>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</si>
  <si>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</si>
  <si>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</si>
  <si>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</si>
  <si>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</si>
  <si>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</si>
  <si>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</si>
  <si>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</si>
  <si>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</si>
  <si>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</si>
  <si>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</si>
  <si>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</si>
  <si>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</si>
  <si>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</si>
  <si>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</si>
  <si>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</si>
  <si>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</si>
  <si>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</si>
  <si>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</si>
  <si>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</si>
  <si>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</si>
  <si>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</si>
  <si>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</si>
  <si>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</si>
  <si>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</si>
  <si>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</si>
  <si>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</si>
  <si>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</si>
  <si>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</si>
  <si>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</si>
  <si>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</si>
  <si>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</si>
  <si>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</si>
  <si>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</si>
  <si>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</si>
  <si>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</si>
  <si>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</si>
  <si>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</si>
  <si>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</si>
  <si>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</si>
  <si>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</si>
  <si>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</si>
  <si>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</si>
  <si>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</si>
  <si>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</si>
  <si>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</si>
  <si>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</si>
  <si>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</si>
  <si>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</si>
  <si>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</si>
  <si>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</si>
  <si>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</si>
  <si>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</si>
  <si>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</si>
  <si>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</si>
  <si>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</si>
  <si>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</si>
  <si>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</si>
  <si>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</si>
  <si>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</si>
  <si>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</si>
  <si>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</si>
  <si>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</si>
  <si>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</si>
  <si>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</si>
  <si>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</si>
  <si>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</si>
  <si>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</si>
  <si>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</si>
  <si>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</si>
  <si>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</si>
  <si>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</si>
  <si>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</si>
  <si>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</si>
  <si>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</si>
  <si>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</si>
  <si>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</si>
  <si>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</si>
  <si>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</si>
  <si>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</si>
  <si>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</si>
  <si>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</si>
  <si>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</si>
  <si>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</si>
  <si>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</si>
  <si>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</si>
  <si>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</si>
  <si>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</si>
  <si>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</si>
  <si>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</si>
  <si>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</si>
  <si>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</si>
  <si>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</si>
  <si>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</si>
  <si>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</si>
  <si>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</si>
  <si>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</si>
  <si>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</si>
  <si>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</si>
  <si>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</si>
  <si>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</si>
  <si>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</si>
  <si>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</si>
  <si>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</si>
  <si>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</si>
  <si>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</si>
  <si>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</si>
  <si>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</si>
  <si>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</si>
  <si>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</si>
  <si>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</si>
  <si>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</si>
  <si>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</si>
  <si>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</si>
  <si>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</si>
  <si>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</si>
  <si>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</si>
  <si>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</si>
  <si>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</si>
  <si>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</si>
  <si>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</si>
  <si>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</si>
  <si>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</si>
  <si>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</si>
  <si>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</si>
  <si>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</si>
  <si>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</si>
  <si>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</si>
  <si>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</si>
  <si>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</si>
  <si>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</si>
  <si>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</si>
  <si>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</si>
  <si>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</si>
  <si>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</si>
  <si>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</si>
  <si>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</si>
  <si>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</si>
  <si>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</si>
  <si>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</si>
  <si>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</si>
  <si>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</si>
  <si>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</si>
  <si>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</si>
  <si>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</si>
  <si>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</si>
  <si>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</si>
  <si>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</si>
  <si>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</si>
  <si>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</si>
  <si>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</si>
  <si>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</si>
  <si>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</si>
  <si>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</si>
  <si>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</si>
  <si>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</si>
  <si>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</si>
  <si>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</si>
  <si>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</si>
  <si>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</si>
  <si>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</si>
  <si>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</si>
  <si>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</si>
  <si>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</si>
  <si>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</si>
  <si>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</si>
  <si>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</si>
  <si>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</si>
  <si>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</si>
  <si>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</si>
  <si>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</si>
  <si>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</si>
  <si>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</si>
  <si>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</si>
  <si>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</si>
  <si>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</si>
  <si>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</si>
  <si>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</si>
  <si>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</si>
  <si>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</si>
  <si>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</si>
  <si>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</si>
  <si>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</si>
  <si>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</si>
  <si>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</si>
  <si>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</si>
  <si>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</si>
  <si>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</si>
  <si>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</si>
  <si>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</si>
  <si>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</si>
  <si>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</si>
  <si>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</si>
  <si>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</si>
  <si>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</si>
  <si>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</si>
  <si>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</si>
  <si>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</si>
  <si>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</si>
  <si>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</si>
  <si>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</si>
  <si>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</si>
  <si>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</si>
  <si>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</si>
  <si>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</si>
  <si>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</si>
  <si>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</si>
  <si>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</si>
  <si>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</si>
  <si>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</si>
  <si>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</si>
  <si>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</si>
  <si>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</si>
  <si>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</si>
  <si>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</si>
  <si>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</si>
  <si>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</si>
  <si>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</si>
  <si>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</si>
  <si>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</si>
  <si>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</si>
  <si>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</si>
  <si>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</si>
  <si>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</si>
  <si>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</si>
  <si>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</si>
  <si>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</si>
  <si>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</si>
  <si>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</si>
  <si>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</si>
  <si>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</si>
  <si>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</si>
  <si>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</si>
  <si>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</si>
  <si>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</si>
  <si>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</si>
  <si>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</si>
  <si>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</si>
  <si>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</si>
  <si>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</si>
  <si>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</si>
  <si>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</si>
  <si>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</si>
  <si>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</si>
  <si>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</si>
  <si>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</si>
  <si>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</si>
  <si>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</si>
  <si>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</si>
  <si>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</si>
  <si>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</si>
  <si>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</si>
  <si>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</si>
  <si>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</si>
  <si>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</si>
  <si>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</si>
  <si>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</si>
  <si>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</si>
  <si>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</si>
  <si>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</si>
  <si>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</si>
  <si>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</si>
  <si>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</si>
  <si>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</si>
  <si>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</si>
  <si>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</si>
  <si>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</si>
  <si>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</si>
  <si>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</si>
  <si>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</si>
  <si>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</si>
  <si>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</si>
  <si>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</si>
  <si>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</si>
  <si>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</si>
  <si>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</si>
  <si>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</si>
  <si>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</si>
  <si>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</si>
  <si>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</si>
  <si>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</si>
  <si>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</si>
  <si>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</si>
  <si>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</si>
  <si>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</si>
  <si>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</si>
  <si>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</si>
  <si>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</si>
  <si>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</si>
  <si>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</si>
  <si>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</si>
  <si>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</si>
  <si>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</si>
  <si>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</si>
  <si>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</si>
  <si>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</si>
  <si>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</si>
  <si>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</si>
  <si>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</si>
  <si>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</si>
  <si>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</si>
  <si>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</si>
  <si>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</si>
  <si>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</si>
  <si>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</si>
  <si>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</si>
  <si>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</si>
  <si>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</si>
  <si>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</si>
  <si>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</si>
  <si>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</si>
  <si>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</si>
  <si>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</si>
  <si>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</si>
  <si>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</si>
  <si>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</si>
  <si>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</si>
  <si>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</si>
  <si>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</si>
  <si>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</si>
  <si>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</si>
  <si>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</si>
  <si>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</si>
  <si>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</si>
  <si>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</si>
  <si>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</si>
  <si>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</si>
  <si>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</si>
  <si>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</si>
  <si>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</si>
  <si>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</si>
  <si>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</si>
  <si>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</si>
  <si>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</si>
  <si>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</si>
  <si>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</si>
  <si>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</si>
  <si>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</si>
  <si>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</si>
  <si>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</si>
  <si>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</si>
  <si>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</si>
  <si>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</si>
  <si>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</si>
  <si>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</si>
  <si>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</si>
  <si>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</si>
  <si>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</si>
  <si>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</si>
  <si>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</si>
  <si>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</si>
  <si>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</si>
  <si>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</si>
  <si>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</si>
  <si>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</si>
  <si>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</si>
  <si>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</si>
  <si>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</si>
  <si>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</si>
  <si>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</si>
  <si>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</si>
  <si>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</si>
  <si>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</si>
  <si>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</si>
  <si>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</si>
  <si>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</si>
  <si>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</si>
  <si>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</si>
  <si>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</si>
  <si>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</si>
  <si>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</si>
  <si>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</si>
  <si>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</si>
  <si>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</si>
  <si>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</si>
  <si>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</si>
  <si>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</si>
  <si>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</si>
  <si>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</si>
  <si>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</si>
  <si>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</si>
  <si>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</si>
  <si>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</si>
  <si>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</si>
  <si>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</si>
  <si>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</si>
  <si>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</si>
  <si>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</si>
  <si>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</si>
  <si>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</si>
  <si>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</si>
  <si>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</si>
  <si>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</si>
  <si>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</si>
  <si>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</si>
  <si>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</si>
  <si>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</si>
  <si>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</si>
  <si>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</si>
  <si>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</si>
  <si>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</si>
  <si>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</si>
  <si>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</si>
  <si>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</si>
  <si>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</si>
  <si>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</si>
  <si>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</si>
  <si>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</si>
  <si>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</si>
  <si>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</si>
  <si>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</si>
  <si>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</si>
  <si>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</si>
  <si>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</si>
  <si>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</si>
  <si>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</si>
  <si>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</si>
  <si>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</si>
  <si>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</si>
  <si>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</si>
  <si>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</si>
  <si>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</si>
  <si>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</si>
  <si>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</si>
  <si>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</si>
  <si>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</si>
  <si>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</si>
  <si>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</si>
  <si>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</si>
  <si>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</si>
  <si>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</si>
  <si>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</si>
  <si>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</si>
  <si>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</si>
  <si>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</si>
  <si>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</si>
  <si>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</si>
  <si>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</si>
  <si>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</si>
  <si>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</si>
  <si>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</si>
  <si>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</si>
  <si>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</si>
  <si>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</si>
  <si>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</si>
  <si>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</si>
  <si>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</si>
  <si>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</si>
  <si>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</si>
  <si>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</si>
  <si>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</si>
  <si>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</si>
  <si>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</si>
  <si>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</si>
  <si>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</si>
  <si>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</si>
  <si>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</si>
  <si>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</si>
  <si>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</si>
  <si>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</si>
  <si>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</si>
  <si>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</si>
  <si>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</si>
  <si>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</si>
  <si>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</si>
  <si>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</si>
  <si>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</si>
  <si>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</si>
  <si>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</si>
  <si>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</si>
  <si>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</si>
  <si>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</si>
  <si>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</si>
  <si>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</si>
  <si>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</si>
  <si>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</si>
  <si>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</si>
  <si>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</si>
  <si>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</si>
  <si>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</si>
  <si>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</si>
  <si>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</si>
  <si>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</si>
  <si>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</si>
  <si>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</si>
  <si>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</si>
  <si>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</si>
  <si>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</si>
  <si>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</si>
  <si>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</si>
  <si>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</si>
  <si>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</si>
  <si>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</si>
  <si>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</si>
  <si>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</si>
  <si>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</si>
  <si>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</si>
  <si>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</si>
  <si>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</si>
  <si>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</si>
  <si>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</si>
  <si>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</si>
  <si>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</si>
  <si>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</si>
  <si>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</si>
  <si>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</si>
  <si>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</si>
  <si>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</si>
  <si>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</si>
  <si>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</si>
  <si>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</si>
  <si>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</si>
  <si>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</si>
  <si>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</si>
  <si>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</si>
  <si>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</si>
  <si>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</si>
  <si>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</si>
  <si>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</si>
  <si>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</si>
  <si>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</si>
  <si>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</si>
  <si>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</si>
  <si>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</si>
  <si>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</si>
  <si>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</si>
  <si>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</si>
  <si>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</si>
  <si>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</si>
  <si>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</si>
  <si>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</si>
  <si>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</si>
  <si>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</si>
  <si>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</si>
  <si>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</si>
  <si>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</si>
  <si>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</si>
  <si>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</si>
  <si>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</si>
  <si>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</si>
  <si>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</si>
  <si>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</si>
  <si>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</si>
  <si>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</si>
  <si>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</si>
  <si>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</si>
  <si>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</si>
  <si>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</si>
  <si>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</si>
  <si>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</si>
  <si>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</si>
  <si>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</si>
  <si>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</si>
  <si>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</si>
  <si>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</si>
  <si>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</si>
  <si>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</si>
  <si>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</si>
  <si>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</si>
  <si>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</si>
  <si>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</si>
  <si>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</si>
  <si>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</si>
  <si>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</si>
  <si>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</si>
  <si>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</si>
  <si>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</si>
  <si>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</si>
  <si>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</si>
  <si>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</si>
  <si>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</si>
  <si>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</si>
  <si>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</si>
  <si>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</si>
  <si>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</si>
  <si>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</si>
  <si>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</si>
  <si>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</si>
  <si>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</si>
  <si>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</si>
  <si>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</si>
  <si>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</si>
  <si>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</si>
  <si>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</si>
  <si>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</si>
  <si>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</si>
  <si>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</si>
  <si>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</si>
  <si>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</si>
  <si>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</si>
  <si>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</si>
  <si>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</si>
  <si>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</si>
  <si>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</si>
  <si>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</si>
  <si>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</si>
  <si>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</si>
  <si>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</si>
  <si>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</si>
  <si>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</si>
  <si>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</si>
  <si>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</si>
  <si>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</si>
  <si>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</si>
  <si>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</si>
  <si>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</si>
  <si>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</si>
  <si>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</si>
  <si>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</si>
  <si>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</si>
  <si>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</si>
  <si>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</si>
  <si>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</si>
  <si>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</si>
  <si>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</si>
  <si>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</si>
  <si>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</si>
  <si>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</si>
  <si>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</si>
  <si>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</si>
  <si>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</si>
  <si>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</si>
  <si>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</si>
  <si>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</si>
  <si>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</si>
  <si>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</si>
  <si>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</si>
  <si>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</si>
  <si>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</si>
  <si>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</si>
  <si>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</si>
  <si>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</si>
  <si>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</si>
  <si>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</si>
  <si>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</si>
  <si>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</si>
  <si>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</si>
  <si>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</si>
  <si>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</si>
  <si>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</si>
  <si>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</si>
  <si>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</si>
  <si>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</si>
  <si>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</si>
  <si>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</si>
  <si>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</si>
  <si>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</si>
  <si>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</si>
  <si>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</si>
  <si>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</si>
  <si>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</si>
  <si>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</si>
  <si>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</si>
  <si>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</si>
  <si>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</si>
  <si>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</si>
  <si>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</si>
  <si>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</si>
  <si>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</si>
  <si>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</si>
  <si>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</si>
  <si>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</si>
  <si>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</si>
  <si>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</si>
  <si>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</si>
  <si>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</si>
  <si>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</si>
  <si>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</si>
  <si>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</si>
  <si>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</si>
  <si>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</si>
  <si>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</si>
  <si>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</si>
  <si>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</si>
  <si>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</si>
  <si>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</si>
  <si>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</si>
  <si>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</si>
  <si>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</si>
  <si>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</si>
  <si>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</si>
  <si>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</si>
  <si>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</si>
  <si>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</si>
  <si>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</si>
  <si>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</si>
  <si>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</si>
  <si>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</si>
  <si>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</si>
  <si>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</si>
  <si>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</si>
  <si>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</si>
  <si>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</si>
  <si>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</si>
  <si>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</si>
  <si>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</si>
  <si>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</si>
  <si>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</si>
  <si>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</si>
  <si>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</si>
  <si>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</si>
  <si>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</si>
  <si>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</si>
  <si>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</si>
  <si>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</si>
  <si>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</si>
  <si>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</si>
  <si>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</si>
  <si>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</si>
  <si>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</si>
  <si>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</si>
  <si>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</si>
  <si>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</si>
  <si>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</si>
  <si>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</si>
  <si>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</si>
  <si>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</si>
  <si>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</si>
  <si>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</si>
  <si>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</si>
  <si>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</si>
  <si>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</si>
  <si>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</si>
  <si>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</si>
  <si>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</si>
  <si>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</si>
  <si>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</si>
  <si>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</si>
  <si>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</si>
  <si>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</si>
  <si>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</si>
  <si>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</si>
  <si>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</si>
  <si>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</si>
  <si>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</si>
  <si>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</si>
  <si>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</si>
  <si>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</si>
  <si>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</si>
  <si>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</si>
  <si>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</si>
  <si>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</si>
  <si>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</si>
  <si>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</si>
  <si>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</si>
  <si>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</si>
  <si>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</si>
  <si>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</si>
  <si>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</si>
  <si>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</si>
  <si>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</si>
  <si>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</si>
  <si>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</si>
  <si>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</si>
  <si>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</si>
  <si>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</si>
  <si>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</si>
  <si>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</si>
  <si>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</si>
  <si>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</si>
  <si>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</si>
  <si>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</si>
  <si>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</si>
  <si>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</si>
  <si>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</si>
  <si>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</si>
  <si>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</si>
  <si>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</si>
  <si>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</si>
  <si>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</si>
  <si>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</si>
  <si>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</si>
  <si>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</si>
  <si>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</si>
  <si>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</si>
  <si>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</si>
  <si>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</si>
  <si>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</si>
  <si>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</si>
  <si>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</si>
  <si>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</si>
  <si>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</si>
  <si>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</si>
  <si>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</si>
  <si>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</si>
  <si>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</si>
  <si>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</si>
  <si>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</si>
  <si>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</si>
  <si>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</si>
  <si>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</si>
  <si>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</si>
  <si>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</si>
  <si>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</si>
  <si>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</si>
  <si>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</si>
  <si>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</si>
  <si>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</si>
  <si>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</si>
  <si>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</si>
  <si>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</si>
  <si>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</si>
  <si>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</si>
  <si>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</si>
  <si>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</si>
  <si>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</si>
  <si>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</si>
  <si>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</si>
  <si>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</si>
  <si>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</si>
  <si>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</si>
  <si>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</si>
  <si>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</si>
  <si>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</si>
  <si>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</si>
  <si>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</si>
  <si>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</si>
  <si>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</si>
  <si>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</si>
  <si>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</si>
  <si>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</si>
  <si>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</si>
  <si>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</si>
  <si>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</si>
  <si>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</si>
  <si>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</si>
  <si>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</si>
  <si>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</si>
  <si>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</si>
  <si>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</si>
  <si>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</si>
  <si>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</si>
  <si>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</si>
  <si>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</si>
  <si>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</si>
  <si>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</si>
  <si>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</si>
  <si>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</si>
  <si>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</si>
  <si>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</si>
  <si>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</si>
  <si>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</si>
  <si>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</si>
  <si>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</si>
  <si>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</si>
  <si>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</si>
  <si>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</si>
  <si>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</si>
  <si>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</si>
  <si>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</si>
  <si>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</si>
  <si>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</si>
  <si>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</si>
  <si>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</si>
  <si>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</si>
  <si>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</si>
  <si>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</si>
  <si>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</si>
  <si>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</si>
  <si>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</si>
  <si>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</si>
  <si>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</si>
  <si>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</si>
  <si>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</si>
  <si>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</si>
  <si>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</si>
  <si>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</si>
  <si>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</si>
  <si>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</si>
  <si>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</si>
  <si>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</si>
  <si>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</si>
  <si>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</si>
  <si>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</si>
  <si>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</si>
  <si>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</si>
  <si>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</si>
  <si>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</si>
  <si>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</si>
  <si>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</si>
  <si>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</si>
  <si>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</si>
  <si>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</si>
  <si>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</si>
  <si>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</si>
  <si>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</si>
  <si>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</si>
  <si>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</si>
  <si>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</si>
  <si>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</si>
  <si>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</si>
  <si>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</si>
  <si>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</si>
  <si>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</si>
  <si>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</si>
  <si>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</si>
  <si>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</si>
  <si>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</si>
  <si>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</si>
  <si>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</si>
  <si>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</si>
  <si>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</si>
  <si>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</si>
  <si>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</si>
  <si>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</si>
  <si>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</si>
  <si>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</si>
  <si>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</si>
  <si>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</si>
  <si>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</si>
  <si>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</si>
  <si>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</si>
  <si>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</si>
  <si>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</si>
  <si>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</si>
  <si>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</si>
  <si>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</si>
  <si>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</si>
  <si>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</si>
  <si>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</si>
  <si>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</si>
  <si>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</si>
  <si>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</si>
  <si>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</si>
  <si>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</si>
  <si>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</si>
  <si>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</si>
  <si>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</si>
  <si>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</si>
  <si>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</si>
  <si>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</si>
  <si>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</si>
  <si>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</si>
  <si>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</si>
  <si>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</si>
  <si>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</si>
  <si>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</si>
  <si>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</si>
  <si>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</si>
  <si>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</si>
  <si>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</si>
  <si>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</si>
  <si>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</si>
  <si>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</si>
  <si>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</si>
  <si>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</si>
  <si>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</si>
  <si>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</si>
  <si>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</si>
  <si>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</si>
  <si>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</si>
  <si>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</si>
  <si>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</si>
  <si>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</si>
  <si>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</si>
  <si>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</si>
  <si>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</si>
  <si>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</si>
  <si>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</si>
  <si>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</si>
  <si>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</si>
  <si>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</si>
  <si>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</si>
  <si>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</si>
  <si>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</si>
  <si>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</si>
  <si>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</si>
  <si>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</si>
  <si>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</si>
  <si>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</si>
  <si>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</si>
  <si>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</si>
  <si>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</si>
  <si>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</si>
  <si>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</si>
  <si>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</si>
  <si>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</si>
  <si>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</si>
  <si>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</si>
  <si>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</si>
  <si>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</si>
  <si>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</si>
  <si>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</si>
  <si>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</si>
  <si>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</si>
  <si>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</si>
  <si>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</si>
  <si>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</si>
  <si>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</si>
  <si>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</si>
  <si>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</si>
  <si>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</si>
  <si>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</si>
  <si>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</si>
  <si>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</si>
  <si>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</si>
  <si>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</si>
  <si>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</si>
  <si>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</si>
  <si>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</si>
  <si>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</si>
  <si>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</si>
  <si>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</si>
  <si>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</si>
  <si>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</si>
  <si>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</si>
  <si>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</si>
  <si>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</si>
  <si>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</si>
  <si>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</si>
  <si>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</si>
  <si>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</si>
  <si>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</si>
  <si>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</si>
  <si>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</si>
  <si>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</si>
  <si>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</si>
  <si>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</si>
  <si>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</si>
  <si>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</si>
  <si>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</si>
  <si>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</si>
  <si>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</si>
  <si>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</si>
  <si>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</si>
  <si>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</si>
  <si>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</si>
  <si>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</si>
  <si>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</si>
  <si>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</si>
  <si>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</si>
  <si>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</si>
  <si>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</si>
  <si>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</si>
  <si>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</si>
  <si>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</si>
  <si>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</si>
  <si>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</si>
  <si>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</si>
  <si>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</si>
  <si>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</si>
  <si>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</si>
  <si>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</si>
  <si>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</si>
  <si>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</si>
  <si>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</si>
  <si>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</si>
  <si>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</si>
  <si>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</si>
  <si>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</si>
  <si>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</si>
  <si>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</si>
  <si>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</si>
  <si>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</si>
  <si>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</si>
  <si>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</si>
  <si>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</si>
  <si>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</si>
  <si>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</si>
  <si>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</si>
  <si>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</si>
  <si>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</si>
  <si>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</si>
  <si>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</si>
  <si>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</si>
  <si>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</si>
  <si>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</si>
  <si>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</si>
  <si>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</si>
  <si>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</si>
  <si>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</si>
  <si>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</si>
  <si>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</si>
  <si>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</si>
  <si>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</si>
  <si>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</si>
  <si>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</si>
  <si>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</si>
  <si>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</si>
  <si>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</si>
  <si>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</si>
  <si>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</si>
  <si>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</si>
  <si>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</si>
  <si>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</si>
  <si>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</si>
  <si>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</si>
  <si>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</si>
  <si>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</si>
  <si>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</si>
  <si>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</si>
  <si>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</si>
  <si>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</si>
  <si>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</si>
  <si>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</si>
  <si>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</si>
  <si>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</si>
  <si>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</si>
  <si>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</si>
  <si>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</si>
  <si>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</si>
  <si>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</si>
  <si>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</si>
  <si>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</si>
  <si>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</si>
  <si>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</si>
  <si>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</si>
  <si>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</si>
  <si>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</si>
  <si>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</si>
  <si>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</si>
  <si>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</si>
  <si>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</si>
  <si>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</si>
  <si>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</si>
  <si>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</si>
  <si>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</si>
  <si>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</si>
  <si>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</si>
  <si>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</si>
  <si>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</si>
  <si>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</si>
  <si>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</si>
  <si>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</si>
  <si>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</si>
  <si>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</si>
  <si>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</si>
  <si>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</si>
  <si>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</si>
  <si>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</si>
  <si>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</si>
  <si>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</si>
  <si>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</si>
  <si>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</si>
  <si>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</si>
  <si>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</si>
  <si>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</si>
  <si>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</si>
  <si>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</si>
  <si>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</si>
  <si>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</si>
  <si>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</si>
  <si>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</si>
  <si>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</si>
  <si>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</si>
  <si>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</si>
  <si>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</si>
  <si>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</si>
  <si>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</si>
  <si>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</si>
  <si>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</si>
  <si>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</si>
  <si>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</si>
  <si>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</si>
  <si>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</si>
  <si>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</si>
  <si>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</si>
  <si>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</si>
  <si>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</si>
  <si>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</si>
  <si>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</si>
  <si>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</si>
  <si>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</si>
  <si>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</si>
  <si>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</si>
  <si>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</si>
  <si>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</si>
  <si>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</si>
  <si>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</si>
  <si>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</si>
  <si>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</si>
  <si>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</si>
  <si>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</si>
  <si>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</si>
  <si>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</si>
  <si>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</si>
  <si>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</si>
  <si>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</si>
  <si>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</si>
  <si>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</si>
  <si>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</si>
  <si>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</si>
  <si>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</si>
  <si>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</si>
  <si>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</si>
  <si>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</si>
  <si>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</si>
  <si>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</si>
  <si>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</si>
  <si>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</si>
  <si>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</si>
  <si>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</si>
  <si>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</si>
  <si>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</si>
  <si>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</si>
  <si>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</si>
  <si>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</si>
  <si>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</si>
  <si>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</si>
  <si>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</si>
  <si>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</si>
  <si>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</si>
  <si>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</si>
  <si>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</si>
  <si>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</si>
  <si>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</si>
  <si>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</si>
  <si>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</si>
  <si>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</si>
  <si>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</si>
  <si>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</si>
  <si>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</si>
  <si>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</si>
  <si>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</si>
  <si>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</si>
  <si>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</si>
  <si>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</si>
  <si>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</si>
  <si>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</si>
  <si>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</si>
  <si>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</si>
  <si>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</si>
  <si>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</si>
  <si>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</si>
  <si>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</si>
  <si>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</si>
  <si>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</si>
  <si>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</si>
  <si>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</si>
  <si>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</si>
  <si>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</si>
  <si>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</si>
  <si>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</si>
  <si>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</si>
  <si>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</si>
  <si>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</si>
  <si>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</si>
  <si>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</si>
  <si>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</si>
  <si>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</si>
  <si>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</si>
  <si>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</si>
  <si>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</si>
  <si>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</si>
  <si>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</si>
  <si>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</si>
  <si>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</si>
  <si>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</si>
  <si>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</si>
  <si>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</si>
  <si>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</si>
  <si>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</si>
  <si>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</si>
  <si>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</si>
  <si>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</si>
  <si>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</si>
  <si>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</si>
  <si>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</si>
  <si>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</si>
  <si>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</si>
  <si>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</si>
  <si>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</si>
  <si>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</si>
  <si>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</si>
  <si>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</si>
  <si>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</si>
  <si>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</si>
  <si>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</si>
  <si>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</si>
  <si>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</si>
  <si>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</si>
  <si>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</si>
  <si>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</si>
  <si>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</si>
  <si>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</si>
  <si>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</si>
  <si>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</si>
  <si>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</si>
  <si>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</si>
  <si>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</si>
  <si>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</si>
  <si>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</si>
  <si>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</si>
  <si>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</si>
  <si>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</si>
  <si>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</si>
  <si>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</si>
  <si>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</si>
  <si>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</si>
  <si>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</si>
  <si>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</si>
  <si>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</si>
  <si>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</si>
  <si>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</si>
  <si>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</si>
  <si>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</si>
  <si>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</si>
  <si>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</si>
  <si>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</si>
  <si>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</si>
  <si>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</si>
  <si>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</si>
  <si>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</si>
  <si>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</si>
  <si>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</si>
  <si>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</si>
  <si>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</si>
  <si>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</si>
  <si>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</si>
  <si>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</si>
  <si>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</si>
  <si>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</si>
  <si>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</si>
  <si>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</si>
  <si>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</si>
  <si>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</si>
  <si>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</si>
  <si>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</si>
  <si>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</si>
  <si>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</si>
  <si>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</si>
  <si>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</si>
  <si>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</si>
  <si>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</si>
  <si>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</si>
  <si>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</si>
  <si>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</si>
  <si>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</si>
  <si>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</si>
  <si>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</si>
  <si>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</si>
  <si>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</si>
  <si>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</si>
  <si>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</si>
  <si>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</si>
  <si>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</si>
  <si>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</si>
  <si>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</si>
  <si>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</si>
  <si>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</si>
  <si>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</si>
  <si>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</si>
  <si>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</si>
  <si>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</si>
  <si>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</si>
  <si>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</si>
  <si>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</si>
  <si>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</si>
  <si>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</si>
  <si>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</si>
  <si>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</si>
  <si>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</si>
  <si>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</si>
  <si>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</si>
  <si>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</si>
  <si>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</si>
  <si>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</si>
  <si>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</si>
  <si>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</si>
  <si>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</si>
  <si>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</si>
  <si>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</si>
  <si>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</si>
  <si>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</si>
  <si>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</si>
  <si>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</si>
  <si>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</si>
  <si>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</si>
  <si>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</si>
  <si>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</si>
  <si>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</si>
  <si>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</si>
  <si>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</si>
  <si>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</si>
  <si>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</si>
  <si>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</si>
  <si>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</si>
  <si>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</si>
  <si>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</si>
  <si>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</si>
  <si>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</si>
  <si>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</si>
  <si>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</si>
  <si>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</si>
  <si>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</si>
  <si>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</si>
  <si>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</si>
  <si>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</si>
  <si>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</si>
  <si>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</si>
  <si>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</si>
  <si>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</si>
  <si>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</si>
  <si>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</si>
  <si>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</si>
  <si>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</si>
  <si>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</si>
  <si>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</si>
  <si>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</si>
  <si>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</si>
  <si>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</si>
  <si>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</si>
  <si>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</si>
  <si>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</si>
  <si>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</si>
  <si>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</si>
  <si>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</si>
  <si>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</si>
  <si>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</si>
  <si>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</si>
  <si>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</si>
  <si>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</si>
  <si>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</si>
  <si>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</si>
  <si>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</si>
  <si>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</si>
  <si>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</si>
  <si>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</si>
  <si>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</si>
  <si>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</si>
  <si>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</si>
  <si>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</si>
  <si>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</si>
  <si>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</si>
  <si>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</si>
  <si>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</si>
  <si>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</si>
  <si>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</si>
  <si>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</si>
  <si>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</si>
  <si>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</si>
  <si>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</si>
  <si>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</si>
  <si>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</si>
  <si>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</si>
  <si>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</si>
  <si>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</si>
  <si>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</si>
  <si>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</si>
  <si>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</si>
  <si>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</si>
  <si>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</si>
  <si>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</si>
  <si>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</si>
  <si>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</si>
  <si>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</si>
  <si>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</si>
  <si>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</si>
  <si>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</si>
  <si>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</si>
  <si>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</si>
  <si>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</si>
  <si>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</si>
  <si>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</si>
  <si>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</si>
  <si>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</si>
  <si>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</si>
  <si>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</si>
  <si>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</si>
  <si>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</si>
  <si>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</si>
  <si>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</si>
  <si>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</si>
  <si>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</si>
  <si>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</si>
  <si>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</si>
  <si>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</si>
  <si>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</si>
  <si>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</si>
  <si>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</si>
  <si>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</si>
  <si>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</si>
  <si>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</si>
  <si>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</si>
  <si>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</si>
  <si>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</si>
  <si>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</si>
  <si>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</si>
  <si>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</si>
  <si>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</si>
  <si>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</si>
  <si>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</si>
  <si>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</si>
  <si>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</si>
  <si>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</si>
  <si>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</si>
  <si>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</si>
  <si>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</si>
  <si>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</si>
  <si>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</si>
  <si>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</si>
  <si>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</si>
  <si>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</si>
  <si>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</si>
  <si>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</si>
  <si>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</si>
  <si>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</si>
  <si>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</si>
  <si>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</si>
  <si>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</si>
  <si>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</si>
  <si>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</si>
  <si>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</si>
  <si>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</si>
  <si>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</si>
  <si>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</si>
  <si>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</si>
  <si>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</si>
  <si>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</si>
  <si>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</si>
  <si>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</si>
  <si>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</si>
  <si>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</si>
  <si>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</si>
  <si>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</si>
  <si>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</si>
  <si>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</si>
  <si>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</si>
  <si>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</si>
  <si>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</si>
  <si>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</si>
  <si>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</si>
  <si>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</si>
  <si>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</si>
  <si>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</si>
  <si>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</si>
  <si>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</si>
  <si>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</si>
  <si>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</si>
  <si>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</si>
  <si>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</si>
  <si>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</si>
  <si>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</si>
  <si>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</si>
  <si>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</si>
  <si>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</si>
  <si>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</si>
  <si>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</si>
  <si>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</si>
  <si>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</si>
  <si>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</si>
  <si>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</si>
  <si>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</si>
  <si>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</si>
  <si>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</si>
  <si>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</si>
  <si>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</si>
  <si>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</si>
  <si>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</si>
  <si>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</si>
  <si>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</si>
  <si>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</si>
  <si>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</si>
  <si>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</si>
  <si>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</si>
  <si>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</si>
  <si>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</si>
  <si>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</si>
  <si>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</si>
  <si>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</si>
  <si>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</si>
  <si>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</si>
  <si>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</si>
  <si>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</si>
  <si>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</si>
  <si>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</si>
  <si>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</si>
  <si>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</si>
  <si>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</si>
  <si>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</si>
  <si>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</si>
  <si>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</si>
  <si>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</si>
  <si>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</si>
  <si>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</si>
  <si>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</si>
  <si>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</si>
  <si>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</si>
  <si>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</si>
  <si>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</si>
  <si>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</si>
  <si>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</si>
  <si>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</si>
  <si>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</si>
  <si>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</si>
  <si>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</si>
  <si>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</si>
  <si>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</si>
  <si>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</si>
  <si>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</si>
  <si>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</si>
  <si>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</si>
  <si>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</si>
  <si>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</si>
  <si>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</si>
  <si>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</si>
  <si>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</si>
  <si>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</si>
  <si>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</si>
  <si>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</si>
  <si>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</si>
  <si>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</si>
  <si>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</si>
  <si>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</si>
  <si>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</si>
  <si>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</si>
  <si>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</si>
  <si>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</si>
  <si>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</si>
  <si>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</si>
  <si>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</si>
  <si>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</si>
  <si>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</si>
  <si>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</si>
  <si>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</si>
  <si>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</si>
  <si>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</si>
  <si>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</si>
  <si>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</si>
  <si>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</si>
  <si>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</si>
  <si>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</si>
  <si>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</si>
  <si>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</si>
  <si>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</si>
  <si>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</si>
  <si>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</si>
  <si>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</si>
  <si>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</si>
  <si>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</si>
  <si>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</si>
  <si>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</si>
  <si>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</si>
  <si>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</si>
  <si>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</si>
  <si>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</si>
  <si>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</si>
  <si>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</si>
  <si>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</si>
  <si>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</si>
  <si>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</si>
  <si>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</si>
  <si>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</si>
  <si>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</si>
  <si>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</si>
  <si>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</si>
  <si>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</si>
  <si>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</si>
  <si>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</si>
  <si>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</si>
  <si>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</si>
  <si>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</si>
  <si>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</si>
  <si>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</si>
  <si>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</si>
  <si>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</si>
  <si>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</si>
  <si>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</si>
  <si>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</si>
  <si>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</si>
  <si>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</si>
  <si>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</si>
  <si>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</si>
  <si>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</si>
  <si>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</si>
  <si>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</si>
  <si>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</si>
  <si>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</si>
  <si>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</si>
  <si>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</si>
  <si>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</si>
  <si>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</si>
  <si>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</si>
  <si>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</si>
  <si>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</si>
  <si>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</si>
  <si>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</si>
  <si>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</si>
  <si>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</si>
  <si>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</si>
  <si>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</si>
  <si>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</si>
  <si>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</si>
  <si>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</si>
  <si>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</si>
  <si>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</si>
  <si>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</si>
  <si>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</si>
  <si>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</si>
  <si>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</si>
  <si>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</si>
  <si>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</si>
  <si>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</si>
  <si>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</si>
  <si>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</si>
  <si>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</si>
  <si>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</si>
  <si>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</si>
  <si>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</si>
  <si>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</si>
  <si>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</si>
  <si>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</si>
  <si>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</si>
  <si>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</si>
  <si>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</si>
  <si>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</si>
  <si>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</si>
  <si>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</si>
  <si>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</si>
  <si>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</si>
  <si>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</si>
  <si>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</si>
  <si>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</si>
  <si>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</si>
  <si>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</si>
  <si>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</si>
  <si>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</si>
  <si>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</si>
  <si>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</si>
  <si>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</si>
  <si>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</si>
  <si>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</si>
  <si>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</si>
  <si>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</si>
  <si>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</si>
  <si>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</si>
  <si>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</si>
  <si>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</si>
  <si>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</si>
  <si>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</si>
  <si>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</si>
  <si>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</si>
  <si>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</si>
  <si>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</si>
  <si>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</si>
  <si>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</si>
  <si>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</si>
  <si>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</si>
  <si>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</si>
  <si>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</si>
  <si>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</si>
  <si>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</si>
  <si>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</si>
  <si>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</si>
  <si>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</si>
  <si>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</si>
  <si>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</si>
  <si>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</si>
  <si>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</si>
  <si>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</si>
  <si>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</si>
  <si>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</si>
  <si>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</si>
  <si>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</si>
  <si>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</si>
  <si>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</si>
  <si>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</si>
  <si>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</si>
  <si>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</si>
  <si>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</si>
  <si>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</si>
  <si>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</si>
  <si>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</si>
  <si>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</si>
  <si>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</si>
  <si>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</si>
  <si>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</si>
  <si>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</si>
  <si>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</si>
  <si>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</si>
  <si>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</si>
  <si>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</si>
  <si>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</si>
  <si>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</si>
  <si>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</si>
  <si>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</si>
  <si>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</si>
  <si>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</si>
  <si>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</si>
  <si>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</si>
  <si>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</si>
  <si>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</si>
  <si>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</si>
  <si>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</si>
  <si>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</si>
  <si>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</si>
  <si>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</si>
  <si>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</si>
  <si>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</si>
  <si>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</si>
  <si>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</si>
  <si>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</si>
  <si>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</si>
  <si>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</si>
  <si>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</si>
  <si>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</si>
  <si>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</si>
  <si>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</si>
  <si>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</si>
  <si>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</si>
  <si>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</si>
  <si>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</si>
  <si>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</si>
  <si>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</si>
  <si>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</si>
  <si>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</si>
  <si>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</si>
  <si>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</si>
  <si>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</si>
  <si>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</si>
  <si>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</si>
  <si>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</si>
  <si>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</si>
  <si>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</si>
  <si>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</si>
  <si>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</si>
  <si>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</si>
  <si>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</si>
  <si>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</si>
  <si>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</si>
  <si>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</si>
  <si>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</si>
  <si>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</si>
  <si>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</si>
  <si>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</si>
  <si>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</si>
  <si>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</si>
  <si>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</si>
  <si>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</si>
  <si>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</si>
  <si>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</si>
  <si>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</si>
  <si>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</si>
  <si>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</si>
  <si>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</si>
  <si>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</si>
  <si>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</si>
  <si>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</si>
  <si>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</si>
  <si>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</si>
  <si>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</si>
  <si>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</si>
  <si>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</si>
  <si>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</si>
  <si>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</si>
  <si>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</si>
  <si>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</si>
  <si>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</si>
  <si>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</si>
  <si>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</si>
  <si>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</si>
  <si>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</si>
  <si>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</si>
  <si>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</si>
  <si>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</si>
  <si>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</si>
  <si>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</si>
  <si>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</si>
  <si>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</si>
  <si>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</si>
  <si>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</si>
  <si>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</si>
  <si>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</si>
  <si>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</si>
  <si>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</si>
  <si>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</si>
  <si>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</si>
  <si>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</si>
  <si>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</si>
  <si>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</si>
  <si>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</si>
  <si>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</si>
  <si>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</si>
  <si>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</si>
  <si>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</si>
  <si>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</si>
  <si>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</si>
  <si>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</si>
  <si>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</si>
  <si>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</si>
  <si>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</si>
  <si>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</si>
  <si>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</si>
  <si>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</si>
  <si>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</si>
  <si>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</si>
  <si>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</si>
  <si>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</si>
  <si>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</si>
  <si>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</si>
  <si>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</si>
  <si>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</si>
  <si>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</si>
  <si>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</si>
  <si>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</si>
  <si>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</si>
  <si>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</si>
  <si>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</si>
  <si>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</si>
  <si>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</si>
  <si>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</si>
  <si>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</si>
  <si>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</si>
  <si>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</si>
  <si>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</si>
  <si>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</si>
  <si>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</si>
  <si>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</si>
  <si>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</si>
  <si>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</si>
  <si>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</si>
  <si>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</si>
  <si>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</si>
  <si>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</si>
  <si>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</si>
  <si>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</si>
  <si>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</si>
  <si>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</si>
  <si>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</si>
  <si>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</si>
  <si>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</si>
  <si>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</si>
  <si>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</si>
  <si>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</si>
  <si>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</si>
  <si>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</si>
  <si>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</si>
  <si>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</si>
  <si>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</si>
  <si>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</si>
  <si>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</si>
  <si>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</si>
  <si>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</si>
  <si>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</si>
  <si>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</si>
  <si>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</si>
  <si>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</si>
  <si>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</si>
  <si>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</si>
  <si>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</si>
  <si>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</si>
  <si>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</si>
  <si>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</si>
  <si>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</si>
  <si>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</si>
  <si>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</si>
  <si>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</si>
  <si>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</si>
  <si>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</si>
  <si>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</si>
  <si>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</si>
  <si>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</si>
  <si>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</si>
  <si>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</si>
  <si>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</si>
  <si>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</si>
  <si>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</si>
  <si>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</si>
  <si>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</si>
  <si>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</si>
  <si>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</si>
  <si>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</si>
  <si>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</si>
  <si>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</si>
  <si>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</si>
  <si>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</si>
  <si>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</si>
  <si>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</si>
  <si>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</si>
  <si>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</si>
  <si>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</si>
  <si>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</si>
  <si>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</si>
  <si>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</si>
  <si>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</si>
  <si>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</si>
  <si>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</si>
  <si>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</si>
  <si>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</si>
  <si>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</si>
  <si>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</si>
  <si>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</si>
  <si>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</si>
  <si>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</si>
  <si>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</si>
  <si>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</si>
  <si>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</si>
  <si>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</si>
  <si>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</si>
  <si>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</si>
  <si>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</si>
  <si>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</si>
  <si>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</si>
  <si>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</si>
  <si>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</si>
  <si>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</si>
  <si>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</si>
  <si>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</si>
  <si>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</si>
  <si>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</si>
  <si>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</si>
  <si>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</si>
  <si>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</si>
  <si>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</si>
  <si>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</si>
  <si>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</si>
  <si>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</si>
  <si>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</si>
  <si>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</si>
  <si>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</si>
  <si>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</si>
  <si>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</si>
  <si>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</si>
  <si>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</si>
  <si>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</si>
  <si>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</si>
  <si>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</si>
  <si>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</si>
  <si>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</si>
  <si>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</si>
  <si>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</si>
  <si>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</si>
  <si>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</si>
  <si>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</si>
  <si>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</si>
  <si>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</si>
  <si>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</si>
  <si>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</si>
  <si>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</si>
  <si>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</si>
  <si>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</si>
  <si>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</si>
  <si>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</si>
  <si>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</si>
  <si>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</si>
  <si>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</si>
  <si>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</si>
  <si>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</si>
  <si>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</si>
  <si>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</si>
  <si>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</si>
  <si>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</si>
  <si>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</si>
  <si>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</si>
  <si>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</si>
  <si>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</si>
  <si>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</si>
  <si>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</si>
  <si>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</si>
  <si>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</si>
  <si>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</si>
  <si>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</si>
  <si>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</si>
  <si>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</si>
  <si>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</si>
  <si>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</si>
  <si>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</si>
  <si>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</si>
  <si>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</si>
  <si>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</si>
  <si>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</si>
  <si>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</si>
  <si>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</si>
  <si>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</si>
  <si>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</si>
  <si>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</si>
  <si>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</si>
  <si>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</si>
  <si>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</si>
  <si>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</si>
  <si>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</si>
  <si>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</si>
  <si>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</si>
  <si>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</si>
  <si>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</si>
  <si>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</si>
  <si>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</si>
  <si>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</si>
  <si>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</si>
  <si>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</si>
  <si>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</si>
  <si>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</si>
  <si>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</si>
  <si>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</si>
  <si>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</si>
  <si>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</si>
  <si>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</si>
  <si>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</si>
  <si>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</si>
  <si>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</si>
  <si>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</si>
  <si>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</si>
  <si>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</si>
  <si>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</si>
  <si>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</si>
  <si>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</si>
  <si>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</si>
  <si>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</si>
  <si>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</si>
  <si>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</si>
  <si>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</si>
  <si>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</si>
  <si>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</si>
  <si>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</si>
  <si>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</si>
  <si>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</si>
  <si>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</si>
  <si>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</si>
  <si>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</si>
  <si>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</si>
  <si>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</si>
  <si>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</si>
  <si>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</si>
  <si>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</si>
  <si>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</si>
  <si>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</si>
  <si>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</si>
  <si>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</si>
  <si>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</si>
  <si>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</si>
  <si>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</si>
  <si>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</si>
  <si>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</si>
  <si>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</si>
  <si>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</si>
  <si>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</si>
  <si>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</si>
  <si>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</si>
  <si>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</si>
  <si>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</si>
  <si>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</si>
  <si>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</si>
  <si>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</si>
  <si>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</si>
  <si>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</si>
  <si>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</si>
  <si>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</si>
  <si>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</si>
  <si>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</si>
  <si>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</si>
  <si>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</si>
  <si>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</si>
  <si>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</si>
  <si>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</si>
  <si>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</si>
  <si>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</si>
  <si>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</si>
  <si>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</si>
  <si>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</si>
  <si>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</si>
  <si>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</si>
  <si>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</si>
  <si>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</si>
  <si>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</si>
  <si>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</si>
  <si>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</si>
  <si>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</si>
  <si>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</si>
  <si>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</si>
  <si>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</si>
  <si>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</si>
  <si>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</si>
  <si>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</si>
  <si>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</si>
  <si>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</si>
  <si>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</si>
  <si>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</si>
  <si>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</si>
  <si>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</si>
  <si>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</si>
  <si>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</si>
  <si>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</si>
  <si>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</si>
  <si>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</si>
  <si>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</si>
  <si>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</si>
  <si>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</si>
  <si>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</si>
  <si>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</si>
  <si>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</si>
  <si>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</si>
  <si>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</si>
  <si>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</si>
  <si>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</si>
  <si>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</si>
  <si>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</si>
  <si>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</si>
  <si>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</si>
  <si>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</si>
  <si>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</si>
  <si>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</si>
  <si>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</si>
  <si>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</si>
  <si>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</si>
  <si>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</si>
  <si>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</si>
  <si>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</si>
  <si>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</si>
  <si>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</si>
  <si>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</si>
  <si>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</si>
  <si>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</si>
  <si>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</si>
  <si>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</si>
  <si>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</si>
  <si>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</si>
  <si>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</si>
  <si>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</si>
  <si>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</si>
  <si>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</si>
  <si>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</si>
  <si>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</si>
  <si>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</si>
  <si>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</si>
  <si>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</si>
  <si>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</si>
  <si>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</si>
  <si>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</si>
  <si>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</si>
  <si>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</si>
  <si>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</si>
  <si>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</si>
  <si>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</si>
  <si>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</si>
  <si>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</si>
  <si>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</si>
  <si>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</si>
  <si>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</si>
  <si>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</si>
  <si>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</si>
  <si>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</si>
  <si>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</si>
  <si>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</si>
  <si>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</si>
  <si>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</si>
  <si>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</si>
  <si>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</si>
  <si>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</si>
  <si>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</si>
  <si>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</si>
  <si>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</si>
  <si>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</si>
  <si>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</si>
  <si>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</si>
  <si>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</si>
  <si>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</si>
  <si>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</si>
  <si>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</si>
  <si>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</si>
  <si>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</si>
  <si>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</si>
  <si>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</si>
  <si>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</si>
  <si>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</si>
  <si>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</si>
  <si>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</si>
  <si>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</si>
  <si>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</si>
  <si>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</si>
  <si>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</si>
  <si>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</si>
  <si>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</si>
  <si>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</si>
  <si>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</si>
  <si>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</si>
  <si>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</si>
  <si>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</si>
  <si>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</si>
  <si>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</si>
  <si>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</si>
  <si>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</si>
  <si>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</si>
  <si>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</si>
  <si>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</si>
  <si>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</si>
  <si>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</si>
  <si>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</si>
  <si>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</si>
  <si>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</si>
  <si>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</si>
  <si>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</si>
  <si>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</si>
  <si>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</si>
  <si>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</si>
  <si>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</si>
  <si>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</si>
  <si>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</si>
  <si>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</si>
  <si>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</si>
  <si>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</si>
  <si>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</si>
  <si>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</si>
  <si>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</si>
  <si>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</si>
  <si>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</si>
  <si>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</si>
  <si>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</si>
  <si>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</si>
  <si>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</si>
  <si>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</si>
  <si>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</si>
  <si>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</si>
  <si>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</si>
  <si>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</si>
  <si>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</si>
  <si>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</si>
  <si>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</si>
  <si>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</si>
  <si>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</si>
  <si>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</si>
  <si>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</si>
  <si>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</si>
  <si>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</si>
  <si>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</si>
  <si>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</si>
  <si>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</si>
  <si>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</si>
  <si>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</si>
  <si>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</si>
  <si>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</si>
  <si>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</si>
  <si>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</si>
  <si>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</si>
  <si>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</si>
  <si>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</si>
  <si>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</si>
  <si>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</si>
  <si>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</si>
  <si>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</si>
  <si>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</si>
  <si>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</si>
  <si>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</si>
  <si>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</si>
  <si>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</si>
  <si>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</si>
  <si>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</si>
  <si>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</si>
  <si>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</si>
  <si>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</si>
  <si>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</si>
  <si>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</si>
  <si>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</si>
  <si>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</si>
  <si>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</si>
  <si>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</si>
  <si>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</si>
  <si>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</si>
  <si>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</si>
  <si>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</si>
  <si>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</si>
  <si>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</si>
  <si>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</si>
  <si>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</si>
  <si>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</si>
  <si>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</si>
  <si>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</si>
  <si>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</si>
  <si>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</si>
  <si>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</si>
  <si>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</si>
  <si>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</si>
  <si>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</si>
  <si>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</si>
  <si>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</si>
  <si>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</si>
  <si>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</si>
  <si>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</si>
  <si>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</si>
  <si>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</si>
  <si>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</si>
  <si>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</si>
  <si>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</si>
  <si>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</si>
  <si>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</si>
  <si>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</si>
  <si>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</si>
  <si>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</si>
  <si>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</si>
  <si>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</si>
  <si>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</si>
  <si>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</si>
  <si>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</si>
  <si>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</si>
  <si>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</si>
  <si>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</si>
  <si>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</si>
  <si>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</si>
  <si>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</si>
  <si>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</si>
  <si>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</si>
  <si>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</si>
  <si>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</si>
  <si>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</si>
  <si>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</si>
  <si>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</si>
  <si>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</si>
  <si>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</si>
  <si>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</si>
  <si>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</si>
  <si>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</si>
  <si>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</si>
  <si>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</si>
  <si>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</si>
  <si>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</si>
  <si>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</si>
  <si>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</si>
  <si>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</si>
  <si>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</si>
  <si>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</si>
  <si>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</si>
  <si>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</si>
  <si>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</si>
  <si>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</si>
  <si>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</si>
  <si>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</si>
  <si>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</si>
  <si>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</si>
  <si>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</si>
  <si>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</si>
  <si>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</si>
  <si>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</si>
  <si>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</si>
  <si>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</si>
  <si>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</si>
  <si>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</si>
  <si>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</si>
  <si>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</si>
  <si>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</si>
  <si>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</si>
  <si>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</si>
  <si>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</si>
  <si>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</si>
  <si>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</si>
  <si>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</si>
  <si>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</si>
  <si>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</si>
  <si>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</si>
  <si>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</si>
  <si>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</si>
  <si>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</si>
  <si>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</si>
  <si>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</si>
  <si>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</si>
  <si>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</si>
  <si>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</si>
  <si>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</si>
  <si>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</si>
  <si>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</si>
  <si>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</si>
  <si>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</si>
  <si>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</si>
  <si>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</si>
  <si>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</si>
  <si>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</si>
  <si>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</si>
  <si>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</si>
  <si>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</si>
  <si>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</si>
  <si>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</si>
  <si>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</si>
  <si>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</si>
  <si>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</si>
  <si>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</si>
  <si>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</si>
  <si>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</si>
  <si>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</si>
  <si>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</si>
  <si>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</si>
  <si>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</si>
  <si>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</si>
  <si>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</si>
  <si>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</si>
  <si>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</si>
  <si>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</si>
  <si>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</si>
  <si>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</si>
  <si>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</si>
  <si>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</si>
  <si>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</si>
  <si>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</si>
  <si>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</si>
  <si>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</si>
  <si>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</si>
  <si>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</si>
  <si>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</si>
  <si>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</si>
  <si>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</si>
  <si>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</si>
  <si>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</si>
  <si>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</si>
  <si>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</si>
  <si>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</si>
  <si>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</si>
  <si>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</si>
  <si>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</si>
  <si>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</si>
  <si>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</si>
  <si>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</si>
  <si>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</si>
  <si>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</si>
  <si>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</si>
  <si>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</si>
  <si>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</si>
  <si>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</si>
  <si>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</si>
  <si>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</si>
  <si>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</si>
  <si>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</si>
  <si>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</si>
  <si>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</si>
  <si>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</si>
  <si>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</si>
  <si>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</si>
  <si>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</si>
  <si>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</si>
  <si>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</si>
  <si>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</si>
  <si>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</si>
  <si>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</si>
  <si>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</si>
  <si>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</si>
  <si>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</si>
  <si>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</si>
  <si>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</si>
  <si>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</si>
  <si>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</si>
  <si>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</si>
  <si>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</si>
  <si>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</si>
  <si>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</si>
  <si>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</si>
  <si>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</si>
  <si>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</si>
  <si>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</si>
  <si>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</si>
  <si>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</si>
  <si>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</si>
  <si>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</si>
  <si>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</si>
  <si>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</si>
  <si>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</si>
  <si>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</si>
  <si>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</si>
  <si>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</si>
  <si>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</si>
  <si>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</si>
  <si>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</si>
  <si>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</si>
  <si>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</si>
  <si>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</si>
  <si>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</si>
  <si>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</si>
  <si>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</si>
  <si>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</si>
  <si>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</si>
  <si>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</si>
  <si>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</si>
  <si>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</si>
  <si>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</si>
  <si>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</si>
  <si>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</si>
  <si>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</si>
  <si>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</si>
  <si>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</si>
  <si>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</si>
  <si>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</si>
  <si>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</si>
  <si>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</si>
  <si>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</si>
  <si>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</si>
  <si>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</si>
  <si>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</si>
  <si>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</si>
  <si>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</si>
  <si>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</si>
  <si>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</si>
  <si>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</si>
  <si>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</si>
  <si>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</si>
  <si>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</si>
  <si>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</si>
  <si>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</si>
  <si>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</si>
  <si>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</si>
  <si>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</si>
  <si>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</si>
  <si>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</si>
  <si>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</si>
  <si>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</si>
  <si>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</si>
  <si>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</si>
  <si>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</si>
  <si>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</si>
  <si>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</si>
  <si>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</si>
  <si>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</si>
  <si>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</si>
  <si>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</si>
  <si>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</si>
  <si>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</si>
  <si>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</si>
  <si>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</si>
  <si>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</si>
  <si>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</si>
  <si>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</si>
  <si>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</si>
  <si>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</si>
  <si>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</si>
  <si>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</si>
  <si>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</si>
  <si>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</si>
  <si>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</si>
  <si>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</si>
  <si>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</si>
  <si>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</si>
  <si>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</si>
  <si>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</si>
  <si>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</si>
  <si>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</si>
  <si>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</si>
  <si>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</si>
  <si>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</si>
  <si>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</si>
  <si>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</si>
  <si>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</si>
  <si>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</si>
  <si>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</si>
  <si>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</si>
  <si>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</si>
  <si>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</si>
  <si>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</si>
  <si>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</si>
  <si>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</si>
  <si>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</si>
  <si>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</si>
  <si>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</si>
  <si>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</si>
  <si>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</si>
  <si>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</si>
  <si>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</si>
  <si>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</si>
  <si>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</si>
  <si>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</si>
  <si>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</si>
  <si>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</si>
  <si>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</si>
  <si>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</si>
  <si>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</si>
  <si>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</si>
  <si>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</si>
  <si>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</si>
  <si>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</si>
  <si>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</si>
  <si>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</si>
  <si>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</si>
  <si>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</si>
  <si>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</si>
  <si>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</si>
  <si>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</si>
  <si>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</si>
  <si>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</si>
  <si>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</si>
  <si>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</si>
  <si>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</si>
  <si>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</si>
  <si>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</si>
  <si>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</si>
  <si>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</si>
  <si>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</si>
  <si>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</si>
  <si>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</si>
  <si>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</si>
  <si>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</si>
  <si>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</si>
  <si>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</si>
  <si>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</si>
  <si>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</si>
  <si>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</si>
  <si>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</si>
  <si>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</si>
  <si>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</si>
  <si>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</si>
  <si>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</si>
  <si>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</si>
  <si>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</si>
  <si>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</si>
  <si>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</si>
  <si>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</si>
  <si>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</si>
  <si>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</si>
  <si>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</si>
  <si>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</si>
  <si>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</si>
  <si>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</si>
  <si>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</si>
  <si>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</si>
  <si>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</si>
  <si>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</si>
  <si>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</si>
  <si>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</si>
  <si>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</si>
  <si>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</si>
  <si>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</si>
  <si>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</si>
  <si>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</si>
  <si>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</si>
  <si>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</si>
  <si>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</si>
  <si>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</si>
  <si>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</si>
  <si>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</si>
  <si>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</si>
  <si>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</si>
  <si>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</si>
  <si>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</si>
  <si>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</si>
  <si>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</si>
  <si>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</si>
  <si>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</si>
  <si>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</si>
  <si>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</si>
  <si>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</si>
  <si>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</si>
  <si>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</si>
  <si>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</si>
  <si>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</si>
  <si>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</si>
  <si>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</si>
  <si>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</si>
  <si>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</si>
  <si>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</si>
  <si>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</si>
  <si>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</si>
  <si>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</si>
  <si>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</si>
  <si>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</si>
  <si>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</si>
  <si>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</si>
  <si>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</si>
  <si>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</si>
  <si>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</si>
  <si>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</si>
  <si>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</si>
  <si>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</si>
  <si>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</si>
  <si>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</si>
  <si>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</si>
  <si>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</si>
  <si>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</si>
  <si>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</si>
  <si>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</si>
  <si>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</si>
  <si>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</si>
  <si>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</si>
  <si>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</si>
  <si>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</si>
  <si>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</si>
  <si>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</si>
  <si>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</si>
  <si>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</si>
  <si>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</si>
  <si>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</si>
  <si>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</si>
  <si>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</si>
  <si>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</si>
  <si>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</si>
  <si>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</si>
  <si>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</si>
  <si>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</si>
  <si>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</si>
  <si>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</si>
  <si>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</si>
  <si>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</si>
  <si>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</si>
  <si>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</si>
  <si>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</si>
  <si>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</si>
  <si>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</si>
  <si>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</si>
  <si>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</si>
  <si>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</si>
  <si>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</si>
  <si>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</si>
  <si>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</si>
  <si>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</si>
  <si>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</si>
  <si>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</si>
  <si>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</si>
  <si>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</si>
  <si>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</si>
  <si>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</si>
  <si>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</si>
  <si>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</si>
  <si>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</si>
  <si>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</si>
  <si>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</si>
  <si>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</si>
  <si>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</si>
  <si>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</si>
  <si>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</si>
  <si>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</si>
  <si>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</si>
  <si>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</si>
  <si>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</si>
  <si>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</si>
  <si>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</si>
  <si>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</si>
  <si>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</si>
  <si>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</si>
  <si>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</si>
  <si>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</si>
  <si>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</si>
  <si>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</si>
  <si>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</si>
  <si>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</si>
  <si>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</si>
  <si>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</si>
  <si>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</si>
  <si>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</si>
  <si>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</si>
  <si>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</si>
  <si>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</si>
  <si>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</si>
  <si>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</si>
  <si>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</si>
  <si>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</si>
  <si>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</si>
  <si>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</si>
  <si>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</si>
  <si>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</si>
  <si>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</si>
  <si>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</si>
  <si>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</si>
  <si>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</si>
  <si>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</si>
  <si>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</si>
  <si>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</si>
  <si>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</si>
  <si>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</si>
  <si>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</si>
  <si>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</si>
  <si>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</si>
  <si>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</si>
  <si>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</si>
  <si>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</si>
  <si>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</si>
  <si>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</si>
  <si>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</si>
  <si>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</si>
  <si>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</si>
  <si>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</si>
  <si>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</si>
  <si>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</si>
  <si>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</si>
  <si>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</si>
  <si>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</si>
  <si>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</si>
  <si>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</si>
  <si>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</si>
  <si>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</si>
  <si>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</si>
  <si>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</si>
  <si>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</si>
  <si>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</si>
  <si>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</si>
  <si>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</si>
  <si>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</si>
  <si>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</si>
  <si>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</si>
  <si>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</si>
  <si>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</si>
  <si>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</si>
  <si>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</si>
  <si>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</si>
  <si>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</si>
  <si>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</si>
  <si>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</si>
  <si>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</si>
  <si>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</si>
  <si>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</si>
  <si>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</si>
  <si>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</si>
  <si>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</si>
  <si>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</si>
  <si>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</si>
  <si>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</si>
  <si>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</si>
  <si>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</si>
  <si>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</si>
  <si>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</si>
  <si>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</si>
  <si>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</si>
  <si>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</si>
  <si>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</si>
  <si>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</si>
  <si>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</si>
  <si>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</si>
  <si>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</si>
  <si>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</si>
  <si>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</si>
  <si>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</si>
  <si>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</si>
  <si>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</si>
  <si>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</si>
  <si>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</si>
  <si>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</si>
  <si>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</si>
  <si>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</si>
  <si>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</si>
  <si>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</si>
  <si>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</si>
  <si>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</si>
  <si>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</si>
  <si>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</si>
  <si>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</si>
  <si>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</si>
  <si>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</si>
  <si>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</si>
  <si>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</si>
  <si>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</si>
  <si>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</si>
  <si>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</si>
  <si>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</si>
  <si>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</si>
  <si>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</si>
  <si>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</si>
  <si>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</si>
  <si>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</si>
  <si>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</si>
  <si>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</si>
  <si>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</si>
  <si>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</si>
  <si>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</si>
  <si>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</si>
  <si>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</si>
  <si>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</si>
  <si>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</si>
  <si>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</si>
  <si>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</si>
  <si>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</si>
  <si>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</si>
  <si>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</si>
  <si>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</si>
  <si>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</si>
  <si>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</si>
  <si>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</si>
  <si>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</si>
  <si>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</si>
  <si>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</si>
  <si>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</si>
  <si>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</si>
  <si>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</si>
  <si>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</si>
  <si>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</si>
  <si>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</si>
  <si>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</si>
  <si>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</si>
  <si>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</si>
  <si>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</si>
  <si>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</si>
  <si>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</si>
  <si>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</si>
  <si>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</si>
  <si>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</si>
  <si>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</si>
  <si>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</si>
  <si>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</si>
  <si>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</si>
  <si>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</si>
  <si>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</si>
  <si>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</si>
  <si>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</si>
  <si>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</si>
  <si>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</si>
  <si>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</si>
  <si>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</si>
  <si>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</si>
  <si>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</si>
  <si>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</si>
  <si>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</si>
  <si>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</si>
  <si>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</si>
  <si>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</si>
  <si>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</si>
  <si>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</si>
  <si>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</si>
  <si>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</si>
  <si>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</si>
  <si>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</si>
  <si>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</si>
  <si>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</si>
  <si>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</si>
  <si>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</si>
  <si>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</si>
  <si>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</si>
  <si>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</si>
  <si>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</si>
  <si>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</si>
  <si>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</si>
  <si>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</si>
  <si>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</si>
  <si>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</si>
  <si>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</si>
  <si>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</si>
  <si>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</si>
  <si>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</si>
  <si>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</si>
  <si>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</si>
  <si>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</si>
  <si>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</si>
  <si>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</si>
  <si>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</si>
  <si>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</si>
  <si>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</si>
  <si>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</si>
  <si>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</si>
  <si>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</si>
  <si>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</si>
  <si>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</si>
  <si>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</si>
  <si>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</si>
  <si>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</si>
  <si>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</si>
  <si>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</si>
  <si>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</si>
  <si>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</si>
  <si>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</si>
  <si>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</si>
  <si>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</si>
  <si>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</si>
  <si>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</si>
  <si>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</si>
  <si>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</si>
  <si>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</si>
  <si>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</si>
  <si>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</si>
  <si>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</si>
  <si>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</si>
  <si>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</si>
  <si>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</si>
  <si>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</si>
  <si>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</si>
  <si>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</si>
  <si>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</si>
  <si>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</si>
  <si>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</si>
  <si>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</si>
  <si>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</si>
  <si>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</si>
  <si>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</si>
  <si>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</si>
  <si>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</si>
  <si>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</si>
  <si>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</si>
  <si>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</si>
  <si>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</si>
  <si>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</si>
  <si>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</si>
  <si>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</si>
  <si>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</si>
  <si>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</si>
  <si>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</si>
  <si>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</si>
  <si>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</si>
  <si>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</si>
  <si>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</si>
  <si>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</si>
  <si>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</si>
  <si>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</si>
  <si>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</si>
  <si>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</si>
  <si>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</si>
  <si>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</si>
  <si>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</si>
  <si>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</si>
  <si>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</si>
  <si>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</si>
  <si>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</si>
  <si>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</si>
  <si>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</si>
  <si>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</si>
  <si>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</si>
  <si>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</si>
  <si>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</si>
  <si>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</si>
  <si>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</si>
  <si>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</si>
  <si>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</si>
  <si>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</si>
  <si>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</si>
  <si>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</si>
  <si>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</si>
  <si>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</si>
  <si>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</si>
  <si>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</si>
  <si>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</si>
  <si>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</si>
  <si>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</si>
  <si>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</si>
  <si>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</si>
  <si>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</si>
  <si>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</si>
  <si>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</si>
  <si>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</si>
  <si>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</si>
  <si>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</si>
  <si>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</si>
  <si>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</si>
  <si>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</si>
  <si>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</si>
  <si>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</si>
  <si>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</si>
  <si>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</si>
  <si>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</si>
  <si>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</si>
  <si>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</si>
  <si>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</si>
  <si>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</si>
  <si>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</si>
  <si>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</si>
  <si>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</si>
  <si>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</si>
  <si>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</si>
  <si>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</si>
  <si>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</si>
  <si>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</si>
  <si>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</si>
  <si>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</si>
  <si>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</si>
  <si>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</si>
  <si>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</si>
  <si>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</si>
  <si>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</si>
  <si>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</si>
  <si>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</si>
  <si>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</si>
  <si>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</si>
  <si>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</si>
  <si>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</si>
  <si>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</si>
  <si>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</si>
  <si>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</si>
  <si>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</si>
  <si>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</si>
  <si>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</si>
  <si>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</si>
  <si>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</si>
  <si>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</si>
  <si>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</si>
  <si>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</si>
  <si>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</si>
  <si>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</si>
  <si>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</si>
  <si>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</si>
  <si>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</si>
  <si>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</si>
  <si>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</si>
  <si>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</si>
  <si>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</si>
  <si>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</si>
  <si>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</si>
  <si>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</si>
  <si>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</si>
  <si>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</si>
  <si>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</si>
  <si>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</si>
  <si>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</si>
  <si>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</si>
  <si>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</si>
  <si>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</si>
  <si>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</si>
  <si>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</si>
  <si>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</si>
  <si>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</si>
  <si>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</si>
  <si>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</si>
  <si>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</si>
  <si>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</si>
  <si>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</si>
  <si>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</si>
  <si>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</si>
  <si>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</si>
  <si>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</si>
  <si>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</si>
  <si>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</si>
  <si>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</si>
  <si>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</si>
  <si>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</si>
  <si>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</si>
  <si>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</si>
  <si>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</si>
  <si>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</si>
  <si>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</si>
  <si>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</si>
  <si>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</si>
  <si>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</si>
  <si>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</si>
  <si>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</si>
  <si>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</si>
  <si>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</si>
  <si>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</si>
  <si>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</si>
  <si>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</si>
  <si>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</si>
  <si>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</si>
  <si>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</si>
  <si>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</si>
  <si>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</si>
  <si>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</si>
  <si>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</si>
  <si>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</si>
  <si>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</si>
  <si>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</si>
  <si>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</si>
  <si>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</si>
  <si>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</si>
  <si>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</si>
  <si>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</si>
  <si>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</si>
  <si>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</si>
  <si>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</si>
  <si>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</si>
  <si>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</si>
  <si>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</si>
  <si>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</si>
  <si>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</si>
  <si>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</si>
  <si>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</si>
  <si>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</si>
  <si>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</si>
  <si>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</si>
  <si>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</si>
  <si>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</si>
  <si>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</si>
  <si>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</si>
  <si>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</si>
  <si>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</si>
  <si>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</si>
  <si>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</si>
  <si>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</si>
  <si>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</si>
  <si>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</si>
  <si>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</si>
  <si>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</si>
  <si>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</si>
  <si>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</si>
  <si>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</si>
  <si>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</si>
  <si>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</si>
  <si>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</si>
  <si>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</si>
  <si>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</si>
  <si>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</si>
  <si>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</si>
  <si>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</si>
  <si>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</si>
  <si>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</si>
  <si>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</si>
  <si>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</si>
  <si>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</si>
  <si>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</si>
  <si>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</si>
  <si>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</si>
  <si>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</si>
  <si>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</si>
  <si>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</si>
  <si>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</si>
  <si>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</si>
  <si>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</si>
  <si>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</si>
  <si>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</si>
  <si>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</si>
  <si>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</si>
  <si>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</si>
  <si>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</si>
  <si>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</si>
  <si>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</si>
  <si>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</si>
  <si>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</si>
  <si>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</si>
  <si>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</si>
  <si>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</si>
  <si>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</si>
  <si>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</si>
  <si>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</si>
  <si>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</si>
  <si>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</si>
  <si>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</si>
  <si>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</si>
  <si>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</si>
  <si>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</si>
  <si>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</si>
  <si>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</si>
  <si>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</si>
  <si>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</si>
  <si>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</si>
  <si>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</si>
  <si>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</si>
  <si>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</si>
  <si>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</si>
  <si>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</si>
  <si>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</si>
  <si>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</si>
  <si>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</si>
  <si>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</si>
  <si>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</si>
  <si>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</si>
  <si>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</si>
  <si>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</si>
  <si>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</si>
  <si>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</si>
  <si>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</si>
  <si>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</si>
  <si>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</si>
  <si>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</si>
  <si>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</si>
  <si>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</si>
  <si>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</si>
  <si>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</si>
  <si>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</si>
  <si>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</si>
  <si>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</si>
  <si>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</si>
  <si>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</si>
  <si>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</si>
  <si>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</si>
  <si>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</si>
  <si>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</si>
  <si>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</si>
  <si>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</si>
  <si>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</si>
  <si>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</si>
  <si>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</si>
  <si>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</si>
  <si>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</si>
  <si>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</si>
  <si>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</si>
  <si>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</si>
  <si>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</si>
  <si>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</si>
  <si>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</si>
  <si>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</si>
  <si>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</si>
  <si>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</si>
  <si>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</si>
  <si>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</si>
  <si>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</si>
  <si>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</si>
  <si>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</si>
  <si>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</si>
  <si>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</si>
  <si>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</si>
  <si>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</si>
  <si>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</si>
  <si>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</si>
  <si>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</si>
  <si>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</si>
  <si>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</si>
  <si>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</si>
  <si>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</si>
  <si>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</si>
  <si>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</si>
  <si>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</si>
  <si>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</si>
  <si>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</si>
  <si>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</si>
  <si>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</si>
  <si>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</si>
  <si>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</si>
  <si>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</si>
  <si>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</si>
  <si>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</si>
  <si>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</si>
  <si>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</si>
  <si>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</si>
  <si>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</si>
  <si>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</si>
  <si>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</si>
  <si>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</si>
  <si>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</si>
  <si>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</si>
  <si>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</si>
  <si>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</si>
  <si>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</si>
  <si>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</si>
  <si>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</si>
  <si>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</si>
  <si>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</si>
  <si>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</si>
  <si>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</si>
  <si>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</si>
  <si>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</si>
  <si>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</si>
  <si>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</si>
  <si>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</si>
  <si>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</si>
  <si>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</si>
  <si>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</si>
  <si>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</si>
  <si>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</si>
  <si>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</si>
  <si>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</si>
  <si>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</si>
  <si>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</si>
  <si>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</si>
  <si>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</si>
  <si>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</si>
  <si>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</si>
  <si>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</si>
  <si>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</si>
  <si>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</si>
  <si>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</si>
  <si>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</si>
  <si>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</si>
  <si>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</si>
  <si>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</si>
  <si>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</si>
  <si>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</si>
  <si>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</si>
  <si>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</si>
  <si>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</si>
  <si>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</si>
  <si>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</si>
  <si>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</si>
  <si>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</si>
  <si>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</si>
  <si>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</si>
  <si>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</si>
  <si>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</si>
  <si>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</si>
  <si>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</si>
  <si>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</si>
  <si>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</si>
  <si>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</si>
  <si>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</si>
  <si>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</si>
  <si>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</si>
  <si>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</si>
  <si>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</si>
  <si>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</si>
  <si>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</si>
  <si>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</si>
  <si>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</si>
  <si>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</si>
  <si>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</si>
  <si>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</si>
  <si>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</si>
  <si>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</si>
  <si>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</si>
  <si>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</si>
  <si>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</si>
  <si>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</si>
  <si>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</si>
  <si>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</si>
  <si>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</si>
  <si>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</si>
  <si>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</si>
  <si>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</si>
  <si>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</si>
  <si>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</si>
  <si>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</si>
  <si>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</si>
  <si>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</si>
  <si>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</si>
  <si>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</si>
  <si>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</si>
  <si>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</si>
  <si>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</si>
  <si>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</si>
  <si>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</si>
  <si>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</si>
  <si>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</si>
  <si>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</si>
  <si>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</si>
  <si>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</si>
  <si>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</si>
  <si>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</si>
  <si>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</si>
  <si>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</si>
  <si>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</si>
  <si>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</si>
  <si>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</si>
  <si>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</si>
  <si>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</si>
  <si>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</si>
  <si>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</si>
  <si>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</si>
  <si>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</si>
  <si>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</si>
  <si>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</si>
  <si>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</si>
  <si>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</si>
  <si>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</si>
  <si>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</si>
  <si>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</si>
  <si>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</si>
  <si>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</si>
  <si>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</si>
  <si>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</si>
  <si>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</si>
  <si>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</si>
  <si>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</si>
  <si>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</si>
  <si>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</si>
  <si>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</si>
  <si>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</si>
  <si>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</si>
  <si>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</si>
  <si>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</si>
  <si>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</si>
  <si>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</si>
  <si>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</si>
  <si>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</si>
  <si>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</si>
  <si>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</si>
  <si>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</si>
  <si>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</si>
  <si>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</si>
  <si>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</si>
  <si>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</si>
  <si>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</si>
  <si>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</si>
  <si>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</si>
  <si>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</si>
  <si>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</si>
  <si>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</si>
  <si>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</si>
  <si>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</si>
  <si>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</si>
  <si>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</si>
  <si>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</si>
  <si>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</si>
  <si>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</si>
  <si>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</si>
  <si>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</si>
  <si>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</si>
  <si>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</si>
  <si>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</si>
  <si>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</si>
  <si>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</si>
  <si>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</si>
  <si>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</si>
  <si>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</si>
  <si>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</si>
  <si>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</si>
  <si>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</si>
  <si>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</si>
  <si>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</si>
  <si>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</si>
  <si>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</si>
  <si>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</si>
  <si>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</si>
  <si>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</si>
  <si>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</si>
  <si>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</si>
  <si>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</si>
  <si>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</si>
  <si>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</si>
  <si>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</si>
  <si>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</si>
  <si>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</si>
  <si>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</si>
  <si>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</si>
  <si>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</si>
  <si>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</si>
  <si>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</si>
  <si>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</si>
  <si>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</si>
  <si>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</si>
  <si>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</si>
  <si>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</si>
  <si>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</si>
  <si>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</si>
  <si>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</si>
  <si>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</si>
  <si>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</si>
  <si>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</si>
  <si>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</si>
  <si>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</si>
  <si>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</si>
  <si>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</si>
  <si>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</si>
  <si>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</si>
  <si>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</si>
  <si>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</si>
  <si>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</si>
  <si>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</si>
  <si>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</si>
  <si>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</si>
  <si>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</si>
  <si>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</si>
  <si>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</si>
  <si>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</si>
  <si>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</si>
  <si>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</si>
  <si>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</si>
  <si>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</si>
  <si>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</si>
  <si>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</si>
  <si>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</si>
  <si>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</si>
  <si>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</si>
  <si>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</si>
  <si>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</si>
  <si>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</si>
  <si>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</si>
  <si>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</si>
  <si>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</si>
  <si>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</si>
  <si>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</si>
  <si>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</si>
  <si>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</si>
  <si>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</si>
  <si>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</si>
  <si>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</si>
  <si>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</si>
  <si>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</si>
  <si>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</si>
  <si>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</si>
  <si>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</si>
  <si>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</si>
  <si>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</si>
  <si>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</si>
  <si>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</si>
  <si>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</si>
  <si>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</si>
  <si>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</si>
  <si>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</si>
  <si>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</si>
  <si>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</si>
  <si>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</si>
  <si>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</si>
  <si>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</si>
  <si>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</si>
  <si>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</si>
  <si>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</si>
  <si>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</si>
  <si>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</si>
  <si>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</si>
  <si>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</si>
  <si>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</si>
  <si>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</si>
  <si>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</si>
  <si>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</si>
  <si>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</si>
  <si>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</si>
  <si>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</si>
  <si>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</si>
  <si>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</si>
  <si>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</si>
  <si>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</si>
  <si>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</si>
  <si>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</si>
  <si>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</si>
  <si>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</si>
  <si>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</si>
  <si>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</si>
  <si>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</si>
  <si>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</si>
  <si>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</si>
  <si>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</si>
  <si>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</si>
  <si>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</si>
  <si>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</si>
  <si>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</si>
  <si>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</si>
  <si>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</si>
  <si>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</si>
  <si>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</si>
  <si>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</si>
  <si>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</si>
  <si>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</si>
  <si>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</si>
  <si>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</si>
  <si>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</si>
  <si>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</si>
  <si>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</si>
  <si>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</si>
  <si>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</si>
  <si>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</si>
  <si>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</si>
  <si>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</si>
  <si>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</si>
  <si>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</si>
  <si>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</si>
  <si>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</si>
  <si>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</si>
  <si>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</si>
  <si>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</si>
  <si>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</si>
  <si>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</si>
  <si>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</si>
  <si>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</si>
  <si>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</si>
  <si>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</si>
  <si>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</si>
  <si>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</si>
  <si>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</si>
  <si>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</si>
  <si>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</si>
  <si>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</si>
  <si>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</si>
  <si>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</si>
  <si>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</si>
  <si>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</si>
  <si>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</si>
  <si>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</si>
  <si>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</si>
  <si>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</si>
  <si>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</si>
  <si>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</si>
  <si>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</si>
  <si>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</si>
  <si>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</si>
  <si>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</si>
  <si>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</si>
  <si>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</si>
  <si>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</si>
  <si>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</si>
  <si>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</si>
  <si>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</si>
  <si>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</si>
  <si>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</si>
  <si>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</si>
  <si>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</si>
  <si>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</si>
  <si>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</si>
  <si>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</si>
  <si>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</si>
  <si>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</si>
  <si>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</si>
  <si>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</si>
  <si>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</si>
  <si>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</si>
  <si>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</si>
  <si>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</si>
  <si>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</si>
  <si>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</si>
  <si>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</si>
  <si>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</si>
  <si>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</si>
  <si>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</si>
  <si>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</si>
  <si>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</si>
  <si>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</si>
  <si>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</si>
  <si>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</si>
  <si>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</si>
  <si>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</si>
  <si>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</si>
  <si>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</si>
  <si>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</si>
  <si>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</si>
  <si>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</si>
  <si>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</si>
  <si>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</si>
  <si>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</si>
  <si>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</si>
  <si>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</si>
  <si>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</si>
  <si>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</si>
  <si>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</si>
  <si>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</si>
  <si>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</si>
  <si>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</si>
  <si>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</si>
  <si>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</si>
  <si>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</si>
  <si>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</si>
  <si>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</si>
  <si>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</si>
  <si>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</si>
  <si>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</si>
  <si>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</si>
  <si>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</si>
  <si>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</si>
  <si>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</si>
  <si>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</si>
  <si>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</si>
  <si>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</si>
  <si>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</si>
  <si>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</si>
  <si>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</si>
  <si>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</si>
  <si>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</si>
  <si>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</si>
  <si>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</si>
  <si>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</si>
  <si>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</si>
  <si>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</si>
  <si>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</si>
  <si>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</si>
  <si>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</si>
  <si>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</si>
  <si>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</si>
  <si>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</si>
  <si>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</si>
  <si>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</si>
  <si>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</si>
  <si>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</si>
  <si>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</si>
  <si>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</si>
  <si>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</si>
  <si>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</si>
  <si>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</si>
  <si>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</si>
  <si>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</si>
  <si>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</si>
  <si>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</si>
  <si>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</si>
  <si>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</si>
  <si>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</si>
  <si>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</si>
  <si>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</si>
  <si>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</si>
  <si>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</si>
  <si>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</si>
  <si>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</si>
  <si>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</si>
  <si>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</si>
  <si>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</si>
  <si>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</si>
  <si>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</si>
  <si>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</si>
  <si>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</si>
  <si>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</si>
  <si>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</si>
  <si>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</si>
  <si>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</si>
  <si>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</si>
  <si>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</si>
  <si>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</si>
  <si>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</si>
  <si>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</si>
  <si>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</si>
  <si>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</si>
  <si>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</si>
  <si>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</si>
  <si>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</si>
  <si>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</si>
  <si>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</si>
  <si>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</si>
  <si>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</si>
  <si>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</si>
  <si>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</si>
  <si>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</si>
  <si>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</si>
  <si>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</si>
  <si>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</si>
  <si>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</si>
  <si>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</si>
  <si>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</si>
  <si>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</si>
  <si>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</si>
  <si>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</si>
  <si>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</si>
  <si>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</si>
  <si>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</si>
  <si>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</si>
  <si>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</si>
  <si>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</si>
  <si>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</si>
  <si>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</si>
  <si>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</si>
  <si>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</si>
  <si>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</si>
  <si>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</si>
  <si>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</si>
  <si>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</si>
  <si>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</si>
  <si>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</si>
  <si>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</si>
  <si>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</si>
  <si>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</si>
  <si>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</si>
  <si>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</si>
  <si>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</si>
  <si>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</si>
  <si>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</si>
  <si>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</si>
  <si>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</si>
  <si>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</si>
  <si>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</si>
  <si>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</si>
  <si>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</si>
  <si>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</si>
  <si>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</si>
  <si>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</si>
  <si>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</si>
  <si>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</si>
  <si>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</si>
  <si>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</si>
  <si>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</si>
  <si>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</si>
  <si>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</si>
  <si>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</si>
  <si>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</si>
  <si>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</si>
  <si>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</si>
  <si>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</si>
  <si>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</si>
  <si>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</si>
  <si>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</si>
  <si>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</si>
  <si>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</si>
  <si>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</si>
  <si>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</si>
  <si>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</si>
  <si>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</si>
  <si>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</si>
  <si>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</si>
  <si>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</si>
  <si>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</si>
  <si>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</si>
  <si>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</si>
  <si>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</si>
  <si>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</si>
  <si>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</si>
  <si>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</si>
  <si>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</si>
  <si>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</si>
  <si>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</si>
  <si>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</si>
  <si>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</si>
  <si>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</si>
  <si>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</si>
  <si>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</si>
  <si>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</si>
  <si>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</si>
  <si>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</si>
  <si>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</si>
  <si>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</si>
  <si>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</si>
  <si>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</si>
  <si>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</si>
  <si>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</si>
  <si>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</si>
  <si>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</si>
  <si>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</si>
  <si>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</si>
  <si>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</si>
  <si>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</si>
  <si>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</si>
  <si>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</si>
  <si>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</si>
  <si>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</si>
  <si>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</si>
  <si>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</si>
  <si>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</si>
  <si>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</si>
  <si>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</si>
  <si>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</si>
  <si>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</si>
  <si>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</si>
  <si>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</si>
  <si>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</si>
  <si>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</si>
  <si>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</si>
  <si>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</si>
  <si>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</si>
  <si>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</si>
  <si>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</si>
  <si>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</si>
  <si>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</si>
  <si>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</si>
  <si>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</si>
  <si>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</si>
  <si>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</si>
  <si>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</si>
  <si>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</si>
  <si>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</si>
  <si>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</si>
  <si>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</si>
  <si>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</si>
  <si>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</si>
  <si>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</si>
  <si>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</si>
  <si>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</si>
  <si>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</si>
  <si>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</si>
  <si>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</si>
  <si>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</si>
  <si>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</si>
  <si>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</si>
  <si>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</si>
  <si>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</si>
  <si>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</si>
  <si>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</si>
  <si>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</si>
  <si>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</si>
  <si>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</si>
  <si>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</si>
  <si>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</si>
  <si>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</si>
  <si>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</si>
  <si>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</si>
  <si>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</si>
  <si>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</si>
  <si>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</si>
  <si>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</si>
  <si>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</si>
  <si>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</si>
  <si>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</si>
  <si>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</si>
  <si>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</si>
  <si>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</si>
  <si>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</si>
  <si>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</si>
  <si>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</si>
  <si>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</si>
  <si>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</si>
  <si>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</si>
  <si>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</si>
  <si>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</si>
  <si>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</si>
  <si>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</si>
  <si>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</si>
  <si>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</si>
  <si>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</si>
  <si>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</si>
  <si>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</si>
  <si>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</si>
  <si>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</si>
  <si>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</si>
  <si>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</si>
  <si>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</si>
  <si>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</si>
  <si>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</si>
  <si>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</si>
  <si>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</si>
  <si>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</si>
  <si>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</si>
  <si>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</si>
  <si>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</si>
  <si>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</si>
  <si>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</si>
  <si>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</si>
  <si>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</si>
  <si>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</si>
  <si>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</si>
  <si>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</si>
  <si>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</si>
  <si>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</si>
  <si>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</si>
  <si>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</si>
  <si>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</si>
  <si>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</si>
  <si>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</si>
  <si>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</si>
  <si>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</si>
  <si>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</si>
  <si>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</si>
  <si>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</si>
  <si>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</si>
  <si>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</si>
  <si>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</si>
  <si>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</si>
  <si>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</si>
  <si>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</si>
  <si>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</si>
  <si>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</si>
  <si>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</si>
  <si>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</si>
  <si>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</si>
  <si>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</si>
  <si>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</si>
  <si>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</si>
  <si>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</si>
  <si>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</si>
  <si>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</si>
  <si>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</si>
  <si>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</si>
  <si>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</si>
  <si>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</si>
  <si>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</si>
  <si>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</si>
  <si>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</si>
  <si>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</si>
  <si>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</si>
  <si>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</si>
  <si>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</si>
  <si>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</si>
  <si>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</si>
  <si>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</si>
  <si>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</si>
  <si>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</si>
  <si>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</si>
  <si>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</si>
  <si>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</si>
  <si>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</si>
  <si>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</si>
  <si>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</si>
  <si>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</si>
  <si>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</si>
  <si>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</si>
  <si>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</si>
  <si>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</si>
  <si>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</si>
  <si>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</si>
  <si>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</si>
  <si>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</si>
  <si>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</si>
  <si>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</si>
  <si>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</si>
  <si>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</si>
  <si>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</si>
  <si>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</si>
  <si>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</si>
  <si>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</si>
  <si>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</si>
  <si>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</si>
  <si>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</si>
  <si>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</si>
  <si>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</si>
  <si>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</si>
  <si>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</si>
  <si>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</si>
  <si>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</si>
  <si>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</si>
  <si>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</si>
  <si>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</si>
  <si>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</si>
  <si>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</si>
  <si>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</si>
  <si>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</si>
  <si>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</si>
  <si>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</si>
  <si>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</si>
  <si>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</si>
  <si>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</si>
  <si>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</si>
  <si>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</si>
  <si>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</si>
  <si>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</si>
  <si>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</si>
  <si>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</si>
  <si>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</si>
  <si>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</si>
  <si>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</si>
  <si>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</si>
  <si>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</si>
  <si>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</si>
  <si>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</si>
  <si>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</si>
  <si>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</si>
  <si>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</si>
  <si>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</si>
  <si>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</si>
  <si>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</si>
  <si>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</si>
  <si>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</si>
  <si>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</si>
  <si>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</si>
  <si>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</si>
  <si>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</si>
  <si>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</si>
  <si>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</si>
  <si>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</si>
  <si>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</si>
  <si>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</si>
  <si>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</si>
  <si>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</si>
  <si>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</si>
  <si>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</si>
  <si>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</si>
  <si>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</si>
  <si>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</si>
  <si>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</si>
  <si>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</si>
  <si>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</si>
  <si>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</si>
  <si>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</si>
  <si>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</si>
  <si>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</si>
  <si>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</si>
  <si>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</si>
  <si>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</si>
  <si>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</si>
  <si>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</si>
  <si>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</si>
  <si>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</si>
  <si>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</si>
  <si>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</si>
  <si>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</si>
  <si>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</si>
  <si>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</si>
  <si>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</si>
  <si>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</si>
  <si>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</si>
  <si>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</si>
  <si>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</si>
  <si>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</si>
  <si>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</si>
  <si>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</si>
  <si>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</si>
  <si>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</si>
  <si>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</si>
  <si>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</si>
  <si>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</si>
  <si>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</si>
  <si>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</si>
  <si>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</si>
  <si>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</si>
  <si>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</si>
  <si>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</si>
  <si>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</si>
  <si>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</si>
  <si>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</si>
  <si>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</si>
  <si>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</si>
  <si>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</si>
  <si>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</si>
  <si>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</si>
  <si>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</si>
  <si>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</si>
  <si>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</si>
  <si>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</si>
  <si>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</si>
  <si>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</si>
  <si>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</si>
  <si>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</si>
  <si>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</si>
  <si>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</si>
  <si>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</si>
  <si>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</si>
  <si>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</si>
  <si>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</si>
  <si>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</si>
  <si>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</si>
  <si>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</si>
  <si>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</si>
  <si>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</si>
  <si>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</si>
  <si>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</si>
  <si>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</si>
  <si>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</si>
  <si>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</si>
  <si>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</si>
  <si>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</si>
  <si>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</si>
  <si>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</si>
  <si>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</si>
  <si>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</si>
  <si>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</si>
  <si>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</si>
  <si>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</si>
  <si>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</si>
  <si>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</si>
  <si>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</si>
  <si>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</si>
  <si>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</si>
  <si>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</si>
  <si>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</si>
  <si>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</si>
  <si>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</si>
  <si>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</si>
  <si>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</si>
  <si>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</si>
  <si>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</si>
  <si>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</si>
  <si>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</si>
  <si>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</si>
  <si>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</si>
  <si>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</si>
  <si>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</si>
  <si>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</si>
  <si>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</si>
  <si>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</si>
  <si>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</si>
  <si>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</si>
  <si>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</si>
  <si>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</si>
  <si>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</si>
  <si>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</si>
  <si>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</si>
  <si>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</si>
  <si>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</si>
  <si>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</si>
  <si>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</si>
  <si>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</si>
  <si>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</si>
  <si>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</si>
  <si>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</si>
  <si>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</si>
  <si>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</si>
  <si>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</si>
  <si>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</si>
  <si>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</si>
  <si>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</si>
  <si>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</si>
  <si>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</si>
  <si>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</si>
  <si>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</si>
  <si>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</si>
  <si>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</si>
  <si>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</si>
  <si>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</si>
  <si>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</si>
  <si>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</si>
  <si>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</si>
  <si>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</si>
  <si>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</si>
  <si>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</si>
  <si>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</si>
  <si>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</si>
  <si>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</si>
  <si>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</si>
  <si>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</si>
  <si>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</si>
  <si>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</si>
  <si>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</si>
  <si>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</si>
  <si>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</si>
  <si>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</si>
  <si>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</si>
  <si>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</si>
  <si>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</si>
  <si>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</si>
  <si>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</si>
  <si>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</si>
  <si>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</si>
  <si>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</si>
  <si>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</si>
  <si>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</si>
  <si>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</si>
  <si>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</si>
  <si>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</si>
  <si>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</si>
  <si>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</si>
  <si>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</si>
  <si>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</si>
  <si>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</si>
  <si>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</si>
  <si>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</si>
  <si>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</si>
  <si>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</si>
  <si>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</si>
  <si>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</si>
  <si>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</si>
  <si>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</si>
  <si>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</si>
  <si>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</si>
  <si>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</si>
  <si>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</si>
  <si>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</si>
  <si>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</si>
  <si>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</si>
  <si>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</si>
  <si>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</si>
  <si>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</si>
  <si>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</si>
  <si>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</si>
  <si>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</si>
  <si>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</si>
  <si>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</si>
  <si>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</si>
  <si>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</si>
  <si>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</si>
  <si>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</si>
  <si>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</si>
  <si>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</si>
  <si>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</si>
  <si>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</si>
  <si>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</si>
  <si>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</si>
  <si>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</si>
  <si>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</si>
  <si>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</si>
  <si>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</si>
  <si>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</si>
  <si>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</si>
  <si>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</si>
  <si>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</si>
  <si>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</si>
  <si>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</si>
  <si>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</si>
  <si>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</si>
  <si>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</si>
  <si>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</si>
  <si>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</si>
  <si>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</si>
  <si>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</si>
  <si>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</si>
  <si>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</si>
  <si>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</si>
  <si>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</si>
  <si>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</si>
  <si>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</si>
  <si>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</si>
  <si>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</si>
  <si>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</si>
  <si>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</si>
  <si>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</si>
  <si>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</si>
  <si>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</si>
  <si>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</si>
  <si>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</si>
  <si>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</si>
  <si>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</si>
  <si>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</si>
  <si>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</si>
  <si>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</si>
  <si>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</si>
  <si>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</si>
  <si>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</si>
  <si>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</si>
  <si>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</si>
  <si>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</si>
  <si>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</si>
  <si>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</si>
  <si>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</si>
  <si>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</si>
  <si>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</si>
  <si>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</si>
  <si>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</si>
  <si>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</si>
  <si>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</si>
  <si>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</si>
  <si>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</si>
  <si>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</si>
  <si>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</si>
  <si>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</si>
  <si>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</si>
  <si>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</si>
  <si>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</si>
  <si>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</si>
  <si>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</si>
  <si>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</si>
  <si>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</si>
  <si>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</si>
  <si>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</si>
  <si>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</si>
  <si>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</si>
  <si>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</si>
  <si>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</si>
  <si>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</si>
  <si>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</si>
  <si>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</si>
  <si>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</si>
  <si>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</si>
  <si>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</si>
  <si>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</si>
  <si>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</si>
  <si>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</si>
  <si>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</si>
  <si>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</si>
  <si>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</si>
  <si>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</si>
  <si>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</si>
  <si>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</si>
  <si>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</si>
  <si>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</si>
  <si>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</si>
  <si>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</si>
  <si>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</si>
  <si>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</si>
  <si>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</si>
  <si>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</si>
  <si>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</si>
  <si>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</si>
  <si>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</si>
  <si>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</si>
  <si>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</si>
  <si>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</si>
  <si>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</si>
  <si>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</si>
  <si>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</si>
  <si>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</si>
  <si>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</si>
  <si>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</si>
  <si>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</si>
  <si>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</si>
  <si>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</si>
  <si>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</si>
  <si>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</si>
  <si>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</si>
  <si>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</si>
  <si>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</si>
  <si>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</si>
  <si>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</si>
  <si>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</si>
  <si>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</si>
  <si>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</si>
  <si>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</si>
  <si>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</si>
  <si>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</si>
  <si>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</si>
  <si>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</si>
  <si>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</si>
  <si>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</si>
  <si>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</si>
  <si>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</si>
  <si>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</si>
  <si>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</si>
  <si>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</si>
  <si>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</si>
  <si>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</si>
  <si>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</si>
  <si>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</si>
  <si>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</si>
  <si>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</si>
  <si>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</si>
  <si>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</si>
  <si>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</si>
  <si>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</si>
  <si>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</si>
  <si>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</si>
  <si>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</si>
  <si>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</si>
  <si>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</si>
  <si>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</si>
  <si>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</si>
  <si>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</si>
  <si>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</si>
  <si>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</si>
  <si>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</si>
  <si>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</si>
  <si>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</si>
  <si>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</si>
  <si>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</si>
  <si>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</si>
  <si>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</si>
  <si>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</si>
  <si>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</si>
  <si>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</si>
  <si>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</si>
  <si>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</si>
  <si>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</si>
  <si>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</si>
  <si>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</si>
  <si>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</si>
  <si>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</si>
  <si>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</si>
  <si>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</si>
  <si>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</si>
  <si>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</si>
  <si>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</si>
  <si>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</si>
  <si>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</si>
  <si>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</si>
  <si>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</si>
  <si>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</si>
  <si>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</si>
  <si>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</si>
  <si>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</si>
  <si>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</si>
  <si>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</si>
  <si>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</si>
  <si>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</si>
  <si>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</si>
  <si>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</si>
  <si>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</si>
  <si>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</si>
  <si>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</si>
  <si>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</si>
  <si>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</si>
  <si>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</si>
  <si>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</si>
  <si>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</si>
  <si>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</si>
  <si>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</si>
  <si>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</si>
  <si>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</si>
  <si>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</si>
  <si>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</si>
  <si>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</si>
  <si>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</si>
  <si>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</si>
  <si>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</si>
  <si>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</si>
  <si>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</si>
  <si>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</si>
  <si>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</si>
  <si>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</si>
  <si>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</si>
  <si>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</si>
  <si>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</si>
  <si>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</si>
  <si>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</si>
  <si>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</si>
  <si>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</si>
  <si>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</si>
  <si>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</si>
  <si>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</si>
  <si>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</si>
  <si>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</si>
  <si>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</si>
  <si>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</si>
  <si>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</si>
  <si>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</si>
  <si>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</si>
  <si>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</si>
  <si>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</si>
  <si>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</si>
  <si>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</si>
  <si>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</si>
  <si>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</si>
  <si>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</si>
  <si>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</si>
  <si>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</si>
  <si>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</si>
  <si>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</si>
  <si>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</si>
  <si>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</si>
  <si>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</si>
  <si>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</si>
  <si>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</si>
  <si>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</si>
  <si>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</si>
  <si>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</si>
  <si>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</si>
  <si>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</si>
  <si>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</si>
  <si>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</si>
  <si>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</si>
  <si>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</si>
  <si>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</si>
  <si>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</si>
  <si>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</si>
  <si>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</si>
  <si>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</si>
  <si>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</si>
  <si>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</si>
  <si>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</si>
  <si>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</si>
  <si>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</si>
  <si>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</si>
  <si>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</si>
  <si>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</si>
  <si>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</si>
  <si>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</si>
  <si>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</si>
  <si>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</si>
  <si>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</si>
  <si>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</si>
  <si>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</si>
  <si>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</si>
  <si>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</si>
  <si>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</si>
  <si>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</si>
  <si>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</si>
  <si>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</si>
  <si>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</si>
  <si>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</si>
  <si>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</si>
  <si>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</si>
  <si>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</si>
  <si>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</si>
  <si>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</si>
  <si>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</si>
  <si>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</si>
  <si>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</si>
  <si>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</si>
  <si>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</si>
  <si>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</si>
  <si>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</si>
  <si>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</si>
  <si>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</si>
  <si>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</si>
  <si>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</si>
  <si>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</si>
  <si>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</si>
  <si>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</si>
  <si>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</si>
  <si>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</si>
  <si>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</si>
  <si>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</si>
  <si>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</si>
  <si>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</si>
  <si>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</si>
  <si>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</si>
  <si>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</si>
  <si>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</si>
  <si>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</si>
  <si>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</si>
  <si>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</si>
  <si>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</si>
  <si>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</si>
  <si>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</si>
  <si>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</si>
  <si>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</si>
  <si>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</si>
  <si>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</si>
  <si>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</si>
  <si>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</si>
  <si>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</si>
  <si>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</si>
  <si>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</si>
  <si>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</si>
  <si>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</si>
  <si>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</si>
  <si>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</si>
  <si>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</si>
  <si>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</si>
  <si>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</si>
  <si>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</si>
  <si>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</si>
  <si>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</si>
  <si>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</si>
  <si>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</si>
  <si>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</si>
  <si>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</si>
  <si>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</si>
  <si>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</si>
  <si>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</si>
  <si>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</si>
  <si>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</si>
  <si>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</si>
  <si>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</si>
  <si>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</si>
  <si>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</si>
  <si>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</si>
  <si>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</si>
  <si>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</si>
  <si>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</si>
  <si>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</si>
  <si>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</si>
  <si>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</si>
  <si>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</si>
  <si>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</si>
  <si>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</si>
  <si>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</si>
  <si>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</si>
  <si>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</si>
  <si>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</si>
  <si>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</si>
  <si>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</si>
  <si>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</si>
  <si>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</si>
  <si>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</si>
  <si>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</si>
  <si>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</si>
  <si>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</si>
  <si>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</si>
  <si>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</si>
  <si>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</si>
  <si>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</si>
  <si>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</si>
  <si>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</si>
  <si>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</si>
  <si>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</si>
  <si>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</si>
  <si>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</si>
  <si>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</si>
  <si>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</si>
  <si>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</si>
  <si>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</si>
  <si>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</si>
  <si>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</si>
  <si>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</si>
  <si>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</si>
  <si>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</si>
  <si>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</si>
  <si>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</si>
  <si>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</si>
  <si>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</si>
  <si>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</si>
  <si>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</si>
  <si>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</si>
  <si>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</si>
  <si>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</si>
  <si>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</si>
  <si>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</si>
  <si>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</si>
  <si>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</si>
  <si>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</si>
  <si>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</si>
  <si>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</si>
  <si>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</si>
  <si>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</si>
  <si>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</si>
  <si>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</si>
  <si>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</si>
  <si>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</si>
  <si>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</si>
  <si>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</si>
  <si>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</si>
  <si>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</si>
  <si>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</si>
  <si>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</si>
  <si>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</si>
  <si>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</si>
  <si>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</si>
  <si>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</si>
  <si>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</si>
  <si>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</si>
  <si>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</si>
  <si>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</si>
  <si>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</si>
  <si>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</si>
  <si>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</si>
  <si>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</si>
  <si>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</si>
  <si>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</si>
  <si>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</si>
  <si>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</si>
  <si>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</si>
  <si>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</si>
  <si>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</si>
  <si>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</si>
  <si>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</si>
  <si>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</si>
  <si>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</si>
  <si>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</si>
  <si>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</si>
  <si>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</si>
  <si>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</si>
  <si>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</si>
  <si>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</si>
  <si>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</si>
  <si>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</si>
  <si>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</si>
  <si>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</si>
  <si>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</si>
  <si>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</si>
  <si>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</si>
  <si>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</si>
  <si>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</si>
  <si>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</si>
  <si>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</si>
  <si>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</si>
  <si>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</si>
  <si>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</si>
  <si>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</si>
  <si>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</si>
  <si>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</si>
  <si>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</si>
  <si>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</si>
  <si>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</si>
  <si>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</si>
  <si>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</si>
  <si>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</si>
  <si>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</si>
  <si>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</si>
  <si>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</si>
  <si>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</si>
  <si>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</si>
  <si>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</si>
  <si>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</si>
  <si>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</si>
  <si>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</si>
  <si>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</si>
  <si>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</si>
  <si>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</si>
  <si>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</si>
  <si>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</si>
  <si>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</si>
  <si>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</si>
  <si>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</si>
  <si>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</si>
  <si>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</si>
  <si>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</si>
  <si>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</si>
  <si>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</si>
  <si>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</si>
  <si>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</si>
  <si>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</si>
  <si>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</si>
  <si>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</si>
  <si>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</si>
  <si>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</si>
  <si>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</si>
  <si>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</si>
  <si>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</si>
  <si>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</si>
  <si>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</si>
  <si>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</si>
  <si>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</si>
  <si>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</si>
  <si>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</si>
  <si>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</si>
  <si>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</si>
  <si>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</si>
  <si>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</si>
  <si>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</si>
  <si>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</si>
  <si>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</si>
  <si>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</si>
  <si>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</si>
  <si>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</si>
  <si>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</si>
  <si>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</si>
  <si>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</si>
  <si>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</si>
  <si>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</si>
  <si>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</si>
  <si>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</si>
  <si>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</si>
  <si>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</si>
  <si>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</si>
  <si>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</si>
  <si>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</si>
  <si>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</si>
  <si>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</si>
  <si>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</si>
  <si>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</si>
  <si>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</si>
  <si>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</si>
  <si>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</si>
  <si>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</si>
  <si>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</si>
  <si>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</si>
  <si>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</si>
  <si>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</si>
  <si>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</si>
  <si>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</si>
  <si>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</si>
  <si>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</si>
  <si>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</si>
  <si>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</si>
  <si>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</si>
  <si>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</si>
  <si>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</si>
  <si>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</si>
  <si>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</si>
  <si>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</si>
  <si>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</si>
  <si>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</si>
  <si>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</si>
  <si>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</si>
  <si>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</si>
  <si>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</si>
  <si>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</si>
  <si>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</si>
  <si>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</si>
  <si>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</si>
  <si>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</si>
  <si>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</si>
  <si>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</si>
  <si>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</si>
  <si>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</si>
  <si>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</si>
  <si>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</si>
  <si>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</si>
  <si>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</si>
  <si>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</si>
  <si>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</si>
  <si>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</si>
  <si>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</si>
  <si>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</si>
  <si>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</si>
  <si>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</si>
  <si>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</si>
  <si>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</si>
  <si>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</si>
  <si>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</si>
  <si>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</si>
  <si>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</si>
  <si>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</si>
  <si>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</si>
  <si>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</si>
  <si>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</si>
  <si>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</si>
  <si>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</si>
  <si>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</si>
  <si>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</si>
  <si>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</si>
  <si>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</si>
  <si>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</si>
  <si>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</si>
  <si>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</si>
  <si>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</si>
  <si>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</si>
  <si>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</si>
  <si>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</si>
  <si>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</si>
  <si>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</si>
  <si>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</si>
  <si>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</si>
  <si>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</si>
  <si>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</si>
  <si>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</si>
  <si>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</si>
  <si>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</si>
  <si>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</si>
  <si>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</si>
  <si>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</si>
  <si>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</si>
  <si>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</si>
  <si>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</si>
  <si>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</si>
  <si>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</si>
  <si>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</si>
  <si>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</si>
  <si>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</si>
  <si>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</si>
  <si>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</si>
  <si>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</si>
  <si>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</si>
  <si>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</si>
  <si>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</si>
  <si>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</si>
  <si>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</si>
  <si>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</si>
  <si>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</si>
  <si>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</si>
  <si>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</si>
  <si>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</si>
  <si>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</si>
  <si>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</si>
  <si>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</si>
  <si>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</si>
  <si>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</si>
  <si>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</si>
  <si>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</si>
  <si>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</si>
  <si>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</si>
  <si>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</si>
  <si>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</si>
  <si>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</si>
  <si>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</si>
  <si>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</si>
  <si>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</si>
  <si>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</si>
  <si>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</si>
  <si>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</si>
  <si>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</si>
  <si>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</si>
  <si>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</si>
  <si>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</si>
  <si>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</si>
  <si>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</si>
  <si>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</si>
  <si>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</si>
  <si>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</si>
  <si>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</si>
  <si>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</si>
  <si>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</si>
  <si>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</si>
  <si>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</si>
  <si>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</si>
  <si>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</si>
  <si>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</si>
  <si>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</si>
  <si>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</si>
  <si>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</si>
  <si>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</si>
  <si>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</si>
  <si>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</si>
  <si>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</si>
  <si>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</si>
  <si>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</si>
  <si>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</si>
  <si>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</si>
  <si>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</si>
  <si>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</si>
  <si>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</si>
  <si>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</si>
  <si>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</si>
  <si>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</si>
  <si>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</si>
  <si>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</si>
  <si>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</si>
  <si>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</si>
  <si>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</si>
  <si>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</si>
  <si>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</si>
  <si>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</si>
  <si>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</si>
  <si>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</si>
  <si>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</si>
  <si>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</si>
  <si>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</si>
  <si>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</si>
  <si>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</si>
  <si>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</si>
  <si>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</si>
  <si>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</si>
  <si>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</si>
  <si>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</si>
  <si>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</si>
  <si>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</si>
  <si>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</si>
  <si>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</si>
  <si>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</si>
  <si>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</si>
  <si>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</si>
  <si>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</si>
  <si>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</si>
  <si>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</si>
  <si>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</si>
  <si>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</si>
  <si>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</si>
  <si>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</si>
  <si>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</si>
  <si>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</si>
  <si>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</si>
  <si>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</si>
  <si>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</si>
  <si>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</si>
  <si>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</si>
  <si>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</si>
  <si>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</si>
  <si>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</si>
  <si>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</si>
  <si>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</si>
  <si>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</si>
  <si>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</si>
  <si>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</si>
  <si>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</si>
  <si>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</si>
  <si>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</si>
  <si>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</si>
  <si>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</si>
  <si>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</si>
  <si>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</si>
  <si>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</si>
  <si>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</si>
  <si>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</si>
  <si>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</si>
  <si>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</si>
  <si>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</si>
  <si>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</si>
  <si>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</si>
  <si>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</si>
  <si>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</si>
  <si>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</si>
  <si>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</si>
  <si>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</si>
  <si>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</si>
  <si>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</si>
  <si>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</si>
  <si>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</si>
  <si>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</si>
  <si>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</si>
  <si>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</si>
  <si>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</si>
  <si>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</si>
  <si>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</si>
  <si>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</si>
  <si>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</si>
  <si>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</si>
  <si>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</si>
  <si>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</si>
  <si>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</si>
  <si>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</si>
  <si>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</si>
  <si>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</si>
  <si>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</si>
  <si>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</si>
  <si>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</si>
  <si>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</si>
  <si>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</si>
  <si>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</si>
  <si>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</si>
  <si>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</si>
  <si>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</si>
  <si>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</si>
  <si>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</si>
  <si>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</si>
  <si>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</si>
  <si>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</si>
  <si>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</si>
  <si>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</si>
  <si>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</si>
  <si>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</si>
  <si>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</si>
  <si>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</si>
  <si>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</si>
  <si>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</si>
  <si>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</si>
  <si>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</si>
  <si>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</si>
  <si>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</si>
  <si>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</si>
  <si>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</si>
  <si>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</si>
  <si>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</si>
  <si>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</si>
  <si>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</si>
  <si>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</si>
  <si>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</si>
  <si>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</si>
  <si>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</si>
  <si>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</si>
  <si>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</si>
  <si>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</si>
  <si>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</si>
  <si>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</si>
  <si>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</si>
  <si>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</si>
  <si>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</si>
  <si>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</si>
  <si>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</si>
  <si>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</si>
  <si>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</si>
  <si>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</si>
  <si>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</si>
  <si>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</si>
  <si>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</si>
  <si>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</si>
  <si>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</si>
  <si>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</si>
  <si>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</si>
  <si>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</si>
  <si>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</si>
  <si>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</si>
  <si>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</si>
  <si>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</si>
  <si>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</si>
  <si>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</si>
  <si>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</si>
  <si>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</si>
  <si>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</si>
  <si>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</si>
  <si>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</si>
  <si>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</si>
  <si>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</si>
  <si>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</si>
  <si>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</si>
  <si>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</si>
  <si>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</si>
  <si>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</si>
  <si>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</si>
  <si>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</si>
  <si>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</si>
  <si>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</si>
  <si>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</si>
  <si>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</si>
  <si>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</si>
  <si>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</si>
  <si>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</si>
  <si>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</si>
  <si>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</si>
  <si>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</si>
  <si>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</si>
  <si>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</si>
  <si>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</si>
  <si>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</si>
  <si>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</si>
  <si>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</si>
  <si>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</si>
  <si>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</si>
  <si>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</si>
  <si>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</si>
  <si>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</si>
  <si>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</si>
  <si>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</si>
  <si>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</si>
  <si>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</si>
  <si>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</si>
  <si>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</si>
  <si>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</si>
  <si>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</si>
  <si>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</si>
  <si>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</si>
  <si>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</si>
  <si>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</si>
  <si>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</si>
  <si>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</si>
  <si>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</si>
  <si>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</si>
  <si>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</si>
  <si>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</si>
  <si>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</si>
  <si>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</si>
  <si>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</si>
  <si>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</si>
  <si>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</si>
  <si>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</si>
  <si>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</si>
  <si>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</si>
  <si>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</si>
  <si>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</si>
  <si>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</si>
  <si>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</si>
  <si>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</si>
  <si>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</si>
  <si>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</si>
  <si>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</si>
  <si>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</si>
  <si>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</si>
  <si>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</si>
  <si>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</si>
  <si>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</si>
  <si>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</si>
  <si>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</si>
  <si>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</si>
  <si>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</si>
  <si>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</si>
  <si>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</si>
  <si>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</si>
  <si>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</si>
  <si>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</si>
  <si>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</si>
  <si>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</si>
  <si>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</si>
  <si>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</si>
  <si>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</si>
  <si>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</si>
  <si>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</si>
  <si>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</si>
  <si>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</si>
  <si>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</si>
  <si>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</si>
  <si>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</si>
  <si>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</si>
  <si>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</si>
  <si>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</si>
  <si>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</si>
  <si>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</si>
  <si>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</si>
  <si>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</si>
  <si>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</si>
  <si>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</si>
  <si>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</si>
  <si>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</si>
  <si>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</si>
  <si>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</si>
  <si>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</si>
  <si>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</si>
  <si>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</si>
  <si>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</si>
  <si>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</si>
  <si>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</si>
  <si>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</si>
  <si>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</si>
  <si>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</si>
  <si>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</si>
  <si>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</si>
  <si>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</si>
  <si>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</si>
  <si>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</si>
  <si>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</si>
  <si>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</si>
  <si>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</si>
  <si>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</si>
  <si>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</si>
  <si>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</si>
  <si>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</si>
  <si>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</si>
  <si>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</si>
  <si>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</si>
  <si>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</si>
  <si>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</si>
  <si>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</si>
  <si>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</si>
  <si>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</si>
  <si>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</si>
  <si>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</si>
  <si>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</si>
  <si>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</si>
  <si>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</si>
  <si>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</si>
  <si>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</si>
  <si>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</si>
  <si>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</si>
  <si>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</si>
  <si>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</si>
  <si>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</si>
  <si>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</si>
  <si>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</si>
  <si>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</si>
  <si>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</si>
  <si>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</si>
  <si>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</si>
  <si>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</si>
  <si>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</si>
  <si>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</si>
  <si>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</si>
  <si>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</si>
  <si>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</si>
  <si>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</si>
  <si>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</si>
  <si>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</si>
  <si>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</si>
  <si>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</si>
  <si>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</si>
  <si>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</si>
  <si>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</si>
  <si>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</si>
  <si>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</si>
  <si>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</si>
  <si>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</si>
  <si>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</si>
  <si>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</si>
  <si>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</si>
  <si>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</si>
  <si>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</si>
  <si>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</si>
  <si>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</si>
  <si>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</si>
  <si>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</si>
  <si>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</si>
  <si>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</si>
  <si>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</si>
  <si>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</si>
  <si>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</si>
  <si>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</si>
  <si>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</si>
  <si>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</si>
  <si>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</si>
  <si>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</si>
  <si>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</si>
  <si>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</si>
  <si>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</si>
  <si>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</si>
  <si>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</si>
  <si>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</si>
  <si>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</si>
  <si>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</si>
  <si>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</si>
  <si>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</si>
  <si>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</si>
  <si>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</si>
  <si>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</si>
  <si>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</si>
  <si>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</si>
  <si>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</si>
  <si>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</si>
  <si>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</si>
  <si>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</si>
  <si>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</si>
  <si>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</si>
  <si>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</si>
  <si>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</si>
  <si>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</si>
  <si>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</si>
  <si>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</si>
  <si>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</si>
  <si>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</si>
  <si>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</si>
  <si>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</si>
  <si>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</si>
  <si>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</si>
  <si>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</si>
  <si>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</si>
  <si>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</si>
  <si>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</si>
  <si>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</si>
  <si>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</si>
  <si>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</si>
  <si>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</si>
  <si>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</si>
  <si>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</si>
  <si>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</si>
  <si>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</si>
  <si>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</si>
  <si>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</si>
  <si>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</si>
  <si>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</si>
  <si>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</si>
  <si>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</si>
  <si>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</si>
  <si>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</si>
  <si>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</si>
  <si>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</si>
  <si>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</si>
  <si>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</si>
  <si>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</si>
  <si>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</si>
  <si>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</si>
  <si>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</si>
  <si>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</si>
  <si>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</si>
  <si>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</si>
  <si>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</si>
  <si>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</si>
  <si>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</si>
  <si>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</si>
  <si>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</si>
  <si>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</si>
  <si>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</si>
  <si>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</si>
  <si>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</si>
  <si>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</si>
  <si>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</si>
  <si>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</si>
  <si>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</si>
  <si>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</si>
  <si>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</si>
  <si>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</si>
  <si>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</si>
  <si>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</si>
  <si>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</si>
  <si>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</si>
  <si>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</si>
  <si>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</si>
  <si>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</si>
  <si>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</si>
  <si>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</si>
  <si>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</si>
  <si>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</si>
  <si>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</si>
  <si>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</si>
  <si>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</si>
  <si>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</si>
  <si>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</si>
  <si>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</si>
  <si>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</si>
  <si>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</si>
  <si>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</si>
  <si>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</si>
  <si>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</si>
  <si>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</si>
  <si>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</si>
  <si>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</si>
  <si>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</si>
  <si>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</si>
  <si>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</si>
  <si>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</si>
  <si>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</si>
  <si>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</si>
  <si>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</si>
  <si>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</si>
  <si>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</si>
  <si>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</si>
  <si>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</si>
  <si>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</si>
  <si>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</si>
  <si>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</si>
  <si>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</si>
  <si>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</si>
  <si>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</si>
  <si>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</si>
  <si>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</si>
  <si>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</si>
  <si>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</si>
  <si>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</si>
  <si>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</si>
  <si>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</si>
  <si>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</si>
  <si>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</si>
  <si>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</si>
  <si>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</si>
  <si>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</si>
  <si>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</si>
  <si>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</si>
  <si>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</si>
  <si>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</si>
  <si>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</si>
  <si>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</si>
  <si>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</si>
  <si>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</si>
  <si>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</si>
  <si>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</si>
  <si>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</si>
  <si>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</si>
  <si>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</si>
  <si>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</si>
  <si>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</si>
  <si>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</si>
  <si>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</si>
  <si>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</si>
  <si>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</si>
  <si>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</si>
  <si>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</si>
  <si>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</si>
  <si>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</si>
  <si>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</si>
  <si>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</si>
  <si>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</si>
  <si>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</si>
  <si>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</si>
  <si>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</si>
  <si>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</si>
  <si>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</si>
  <si>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</si>
  <si>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</si>
  <si>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</si>
  <si>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</si>
  <si>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</si>
  <si>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</si>
  <si>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</si>
  <si>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</si>
  <si>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</si>
  <si>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</si>
  <si>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</si>
  <si>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</si>
  <si>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</si>
  <si>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</si>
  <si>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</si>
  <si>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</si>
  <si>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</si>
  <si>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</si>
  <si>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</si>
  <si>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</si>
  <si>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</si>
  <si>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</si>
  <si>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</si>
  <si>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</si>
  <si>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</si>
  <si>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</si>
  <si>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</si>
  <si>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</si>
  <si>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</si>
  <si>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</si>
  <si>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</si>
  <si>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</si>
  <si>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</si>
  <si>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</si>
  <si>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</si>
  <si>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</si>
  <si>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</si>
  <si>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</si>
  <si>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</si>
  <si>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</si>
  <si>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</si>
  <si>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</si>
  <si>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</si>
  <si>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</si>
  <si>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</si>
  <si>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</si>
  <si>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</si>
  <si>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</si>
  <si>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</si>
  <si>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</si>
  <si>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</si>
  <si>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</si>
  <si>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</si>
  <si>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</si>
  <si>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</si>
  <si>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</si>
  <si>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</si>
  <si>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</si>
  <si>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</si>
  <si>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</si>
  <si>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</si>
  <si>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</si>
  <si>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</si>
  <si>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</si>
  <si>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</si>
  <si>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</si>
  <si>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</si>
  <si>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</si>
  <si>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</si>
  <si>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</si>
  <si>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</si>
  <si>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</si>
  <si>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</si>
  <si>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</si>
  <si>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</si>
  <si>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</si>
  <si>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</si>
  <si>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</si>
  <si>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</si>
  <si>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</si>
  <si>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</si>
  <si>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</si>
  <si>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</si>
  <si>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</si>
  <si>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</si>
  <si>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</si>
  <si>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</si>
  <si>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</si>
  <si>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</si>
  <si>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</si>
  <si>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</si>
  <si>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</si>
  <si>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</si>
  <si>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</si>
  <si>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</si>
  <si>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</si>
  <si>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</si>
  <si>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</si>
  <si>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</si>
  <si>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</si>
  <si>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</si>
  <si>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</si>
  <si>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</si>
  <si>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</si>
  <si>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</si>
  <si>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</si>
  <si>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</si>
  <si>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</si>
  <si>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</si>
  <si>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</si>
  <si>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</si>
  <si>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</si>
  <si>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</si>
  <si>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</si>
  <si>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</si>
  <si>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</si>
  <si>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</si>
  <si>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</si>
  <si>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</si>
  <si>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</si>
  <si>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</si>
  <si>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</si>
  <si>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</si>
  <si>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</si>
  <si>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</si>
  <si>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</si>
  <si>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</si>
  <si>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</si>
  <si>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</si>
  <si>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</si>
  <si>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</si>
  <si>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</si>
  <si>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</si>
  <si>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</si>
  <si>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</si>
  <si>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</si>
  <si>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</si>
  <si>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</si>
  <si>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</si>
  <si>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</si>
  <si>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</si>
  <si>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</si>
  <si>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</si>
  <si>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</si>
  <si>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</si>
  <si>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</si>
  <si>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</si>
  <si>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</si>
  <si>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</si>
  <si>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</si>
  <si>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</si>
  <si>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</si>
  <si>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</si>
  <si>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</si>
  <si>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</si>
  <si>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</si>
  <si>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</si>
  <si>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</si>
  <si>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</si>
  <si>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</si>
  <si>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</si>
  <si>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</si>
  <si>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</si>
  <si>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</si>
  <si>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</si>
  <si>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</si>
  <si>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</si>
  <si>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</si>
  <si>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</si>
  <si>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</si>
  <si>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</si>
  <si>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</si>
  <si>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</si>
  <si>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</si>
  <si>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</si>
  <si>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</si>
  <si>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</si>
  <si>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</si>
  <si>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</si>
  <si>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</si>
  <si>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</si>
  <si>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</si>
  <si>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</si>
  <si>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</si>
  <si>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</si>
  <si>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</si>
  <si>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</si>
  <si>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</si>
  <si>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</si>
  <si>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</si>
  <si>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</si>
  <si>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</si>
  <si>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</si>
  <si>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</si>
  <si>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</si>
  <si>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</si>
  <si>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</si>
  <si>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</si>
  <si>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</si>
  <si>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</si>
  <si>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</si>
  <si>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</si>
  <si>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</si>
  <si>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</si>
  <si>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</si>
  <si>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</si>
  <si>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</si>
  <si>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</si>
  <si>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</si>
  <si>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</si>
  <si>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</si>
  <si>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</si>
  <si>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</si>
  <si>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</si>
  <si>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</si>
  <si>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</si>
  <si>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</si>
  <si>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</si>
  <si>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</si>
  <si>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</si>
  <si>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</si>
  <si>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</si>
  <si>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</si>
  <si>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</si>
  <si>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</si>
  <si>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</si>
  <si>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</si>
  <si>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</si>
  <si>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</si>
  <si>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</si>
  <si>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</si>
  <si>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</si>
  <si>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</si>
  <si>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</si>
  <si>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</si>
  <si>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</si>
  <si>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</si>
  <si>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</si>
  <si>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</si>
  <si>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</si>
  <si>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</si>
  <si>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</si>
  <si>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</si>
  <si>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</si>
  <si>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</si>
  <si>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</si>
  <si>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</si>
  <si>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</si>
  <si>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</si>
  <si>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</si>
  <si>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</si>
  <si>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</si>
  <si>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</si>
  <si>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</si>
  <si>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</si>
  <si>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</si>
  <si>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</si>
  <si>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</si>
  <si>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</si>
  <si>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</si>
  <si>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</si>
  <si>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</si>
  <si>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</si>
  <si>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</si>
  <si>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</si>
  <si>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</si>
  <si>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</si>
  <si>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</si>
  <si>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</si>
  <si>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</si>
  <si>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</si>
  <si>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</si>
  <si>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</si>
  <si>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</si>
  <si>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</si>
  <si>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</si>
  <si>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</si>
  <si>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</si>
  <si>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</si>
  <si>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</si>
  <si>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</si>
  <si>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</si>
  <si>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</si>
  <si>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</si>
  <si>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</si>
  <si>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</si>
  <si>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</si>
  <si>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</si>
  <si>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</si>
  <si>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</si>
  <si>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</si>
  <si>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</si>
  <si>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</si>
  <si>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</si>
  <si>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</si>
  <si>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</si>
  <si>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</si>
  <si>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</si>
  <si>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</si>
  <si>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</si>
  <si>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</si>
  <si>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</si>
  <si>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</si>
  <si>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</si>
  <si>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</si>
  <si>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</si>
  <si>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</si>
  <si>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</si>
  <si>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</si>
  <si>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</si>
  <si>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</si>
  <si>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</si>
  <si>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</si>
  <si>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</si>
  <si>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</si>
  <si>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</si>
  <si>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</si>
  <si>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</si>
  <si>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</si>
  <si>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</si>
  <si>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</si>
  <si>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</si>
  <si>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</si>
  <si>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</si>
  <si>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</si>
  <si>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</si>
  <si>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</si>
  <si>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</si>
  <si>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</si>
  <si>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</si>
  <si>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</si>
  <si>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</si>
  <si>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</si>
  <si>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</si>
  <si>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</si>
  <si>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</si>
  <si>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</si>
  <si>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</si>
  <si>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</si>
  <si>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</si>
  <si>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</si>
  <si>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</si>
  <si>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</si>
  <si>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</si>
  <si>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</si>
  <si>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</si>
  <si>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</si>
  <si>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</si>
  <si>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</si>
  <si>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</si>
  <si>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</si>
  <si>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</si>
  <si>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</si>
  <si>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</si>
  <si>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</si>
  <si>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</si>
  <si>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</si>
  <si>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</si>
  <si>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</si>
  <si>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</si>
  <si>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</si>
  <si>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</si>
  <si>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</si>
  <si>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</si>
  <si>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</si>
  <si>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</si>
  <si>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</si>
  <si>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</si>
  <si>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</si>
  <si>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</si>
  <si>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</si>
  <si>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</si>
  <si>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</si>
  <si>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</si>
  <si>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</si>
  <si>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</si>
  <si>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</si>
  <si>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</si>
  <si>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</si>
  <si>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</si>
  <si>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</si>
  <si>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</si>
  <si>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</si>
  <si>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</si>
  <si>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</si>
  <si>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</si>
  <si>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</si>
  <si>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</si>
  <si>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</si>
  <si>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</si>
  <si>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</si>
  <si>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</si>
  <si>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</si>
  <si>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</si>
  <si>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</si>
  <si>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</si>
  <si>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</si>
  <si>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</si>
  <si>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</si>
  <si>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</si>
  <si>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</si>
  <si>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</si>
  <si>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</si>
  <si>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</si>
  <si>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</si>
  <si>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</si>
  <si>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</si>
  <si>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</si>
  <si>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</si>
  <si>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</si>
  <si>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</si>
  <si>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</si>
  <si>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</si>
  <si>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</si>
  <si>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</si>
  <si>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</si>
  <si>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</si>
  <si>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</si>
  <si>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</si>
  <si>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</si>
  <si>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</si>
  <si>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</si>
  <si>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</si>
  <si>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</si>
  <si>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</si>
  <si>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</si>
  <si>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</si>
  <si>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</si>
  <si>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</si>
  <si>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</si>
  <si>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</si>
  <si>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</si>
  <si>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</si>
  <si>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</si>
  <si>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</si>
  <si>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</si>
  <si>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</si>
  <si>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</si>
  <si>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</si>
  <si>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</si>
  <si>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</si>
  <si>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</si>
  <si>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</si>
  <si>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</si>
  <si>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</si>
  <si>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</si>
  <si>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</si>
  <si>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</si>
  <si>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</si>
  <si>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</si>
  <si>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</si>
  <si>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</si>
  <si>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</si>
  <si>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</si>
  <si>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</si>
  <si>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</si>
  <si>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</si>
  <si>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</si>
  <si>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</si>
  <si>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</si>
  <si>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</si>
  <si>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</si>
  <si>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</si>
  <si>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</si>
  <si>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</si>
  <si>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</si>
  <si>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</si>
  <si>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</si>
  <si>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</si>
  <si>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</si>
  <si>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</si>
  <si>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</si>
  <si>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</si>
  <si>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</si>
  <si>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</si>
  <si>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</si>
  <si>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</si>
  <si>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</si>
  <si>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</si>
  <si>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</si>
  <si>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</si>
  <si>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</si>
  <si>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</si>
  <si>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</si>
  <si>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</si>
  <si>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</si>
  <si>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</si>
  <si>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</si>
  <si>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</si>
  <si>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</si>
  <si>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</si>
  <si>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</si>
  <si>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</si>
  <si>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</si>
  <si>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</si>
  <si>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</si>
  <si>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</si>
  <si>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</si>
  <si>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</si>
  <si>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</si>
  <si>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</si>
  <si>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</si>
  <si>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</si>
  <si>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</si>
  <si>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</si>
  <si>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</si>
  <si>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</si>
  <si>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</si>
  <si>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</si>
  <si>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</si>
  <si>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</si>
  <si>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</si>
  <si>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</si>
  <si>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</si>
  <si>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</si>
  <si>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</si>
  <si>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</si>
  <si>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</si>
  <si>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</si>
  <si>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</si>
  <si>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</si>
  <si>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</si>
  <si>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</si>
  <si>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</si>
  <si>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</si>
  <si>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</si>
  <si>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</si>
  <si>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</si>
  <si>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</si>
  <si>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</si>
  <si>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</si>
  <si>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</si>
  <si>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</si>
  <si>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</si>
  <si>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</si>
  <si>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</si>
  <si>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</si>
  <si>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</si>
  <si>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</si>
  <si>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</si>
  <si>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</si>
  <si>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</si>
  <si>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</si>
  <si>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</si>
  <si>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</si>
  <si>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</si>
  <si>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</si>
  <si>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</si>
  <si>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</si>
  <si>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</si>
  <si>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</si>
  <si>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</si>
  <si>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</si>
  <si>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</si>
  <si>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</si>
  <si>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</si>
  <si>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</si>
  <si>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</si>
  <si>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</si>
  <si>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</si>
  <si>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</si>
  <si>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</si>
  <si>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</si>
  <si>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</si>
  <si>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</si>
  <si>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</si>
  <si>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</si>
  <si>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</si>
  <si>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</si>
  <si>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</si>
  <si>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</si>
  <si>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</si>
  <si>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</si>
  <si>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</si>
  <si>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</si>
  <si>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</si>
  <si>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</si>
  <si>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</si>
  <si>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</si>
  <si>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</si>
  <si>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</si>
  <si>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</si>
  <si>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</si>
  <si>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</si>
  <si>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</si>
  <si>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</si>
  <si>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</si>
  <si>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</si>
  <si>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</si>
  <si>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</si>
  <si>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</si>
  <si>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</si>
  <si>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</si>
  <si>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</si>
  <si>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</si>
  <si>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</si>
  <si>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</si>
  <si>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</si>
  <si>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</si>
  <si>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</si>
  <si>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</si>
  <si>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</si>
  <si>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</si>
  <si>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</si>
  <si>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</si>
  <si>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</si>
  <si>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</si>
  <si>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</si>
  <si>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</si>
  <si>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</si>
  <si>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</si>
  <si>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</si>
  <si>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</si>
  <si>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</si>
  <si>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</si>
  <si>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</si>
  <si>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</si>
  <si>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</si>
  <si>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</si>
  <si>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</si>
  <si>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</si>
  <si>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</si>
  <si>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</si>
  <si>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</si>
  <si>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</si>
  <si>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</si>
  <si>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</si>
  <si>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</si>
  <si>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</si>
  <si>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</si>
  <si>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</si>
  <si>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</si>
  <si>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</si>
  <si>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</si>
  <si>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</si>
  <si>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</si>
  <si>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</si>
  <si>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</si>
  <si>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</si>
  <si>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</si>
  <si>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</si>
  <si>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</si>
  <si>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</si>
  <si>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</si>
  <si>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</si>
  <si>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</si>
  <si>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</si>
  <si>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</si>
  <si>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</si>
  <si>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</si>
  <si>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</si>
  <si>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</si>
  <si>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</si>
  <si>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</si>
  <si>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</si>
  <si>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</si>
  <si>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</si>
  <si>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</si>
  <si>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</si>
  <si>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</si>
  <si>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</si>
  <si>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</si>
  <si>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</si>
  <si>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</si>
  <si>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</si>
  <si>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</si>
  <si>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</si>
  <si>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</si>
  <si>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</si>
  <si>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</si>
  <si>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</si>
  <si>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</si>
  <si>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</si>
  <si>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</si>
  <si>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</si>
  <si>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</si>
  <si>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</si>
  <si>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</si>
  <si>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</si>
  <si>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</si>
  <si>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</si>
  <si>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</si>
  <si>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</si>
  <si>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</si>
  <si>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</si>
  <si>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</si>
  <si>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</si>
  <si>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</si>
  <si>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</si>
  <si>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</si>
  <si>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</si>
  <si>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</si>
  <si>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</si>
  <si>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</si>
  <si>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</si>
  <si>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</si>
  <si>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</si>
  <si>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</si>
  <si>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</si>
  <si>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</si>
  <si>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</si>
  <si>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</si>
  <si>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</si>
  <si>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</si>
  <si>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</si>
  <si>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</si>
  <si>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</si>
  <si>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</si>
  <si>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</si>
  <si>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</si>
  <si>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</si>
  <si>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</si>
  <si>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</si>
  <si>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</si>
  <si>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</si>
  <si>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</si>
  <si>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</si>
  <si>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</si>
  <si>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</si>
  <si>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</si>
  <si>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</si>
  <si>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</si>
  <si>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</si>
  <si>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</si>
  <si>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</si>
  <si>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</si>
  <si>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</si>
  <si>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</si>
  <si>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</si>
  <si>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</si>
  <si>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</si>
  <si>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</si>
  <si>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</si>
  <si>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</si>
  <si>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</si>
  <si>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</si>
  <si>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</si>
  <si>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</si>
  <si>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</si>
  <si>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</si>
  <si>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</si>
  <si>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</si>
  <si>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</si>
  <si>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</si>
  <si>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</si>
  <si>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</si>
  <si>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</si>
  <si>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</si>
  <si>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</si>
  <si>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</si>
  <si>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</si>
  <si>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</si>
  <si>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</si>
  <si>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</si>
  <si>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</si>
  <si>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</si>
  <si>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</si>
  <si>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</si>
  <si>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</si>
  <si>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</si>
  <si>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</si>
  <si>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</si>
  <si>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</si>
  <si>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</si>
  <si>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</si>
  <si>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</si>
  <si>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</si>
  <si>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</si>
  <si>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</si>
  <si>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</si>
  <si>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</si>
  <si>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</si>
  <si>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</si>
  <si>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</si>
  <si>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</si>
  <si>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</si>
  <si>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</si>
  <si>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</si>
  <si>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</si>
  <si>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</si>
  <si>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</si>
  <si>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</si>
  <si>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</si>
  <si>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</si>
  <si>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</si>
  <si>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</si>
  <si>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</si>
  <si>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</si>
  <si>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</si>
  <si>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</si>
  <si>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</si>
  <si>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</si>
  <si>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</si>
  <si>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</si>
  <si>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</si>
  <si>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</si>
  <si>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</si>
  <si>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</si>
  <si>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</si>
  <si>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</si>
  <si>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</si>
  <si>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</si>
  <si>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</si>
  <si>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</si>
  <si>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</si>
  <si>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</si>
  <si>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</si>
  <si>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</si>
  <si>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</si>
  <si>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</si>
  <si>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</si>
  <si>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</si>
  <si>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</si>
  <si>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</si>
  <si>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</si>
  <si>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</si>
  <si>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</si>
  <si>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</si>
  <si>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</si>
  <si>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</si>
  <si>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</si>
  <si>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</si>
  <si>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</si>
  <si>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</si>
  <si>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</si>
  <si>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</si>
  <si>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</si>
  <si>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</si>
  <si>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</si>
  <si>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</si>
  <si>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</si>
  <si>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</si>
  <si>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</si>
  <si>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</si>
  <si>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</si>
  <si>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</si>
  <si>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</si>
  <si>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</si>
  <si>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</si>
  <si>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</si>
  <si>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</si>
  <si>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</si>
  <si>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</si>
  <si>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</si>
  <si>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</si>
  <si>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</si>
  <si>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</si>
  <si>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</si>
  <si>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</si>
  <si>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</si>
  <si>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</si>
  <si>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</si>
  <si>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</si>
  <si>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</si>
  <si>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</si>
  <si>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</si>
  <si>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</si>
  <si>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</si>
  <si>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</si>
  <si>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</si>
  <si>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</si>
  <si>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</si>
  <si>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</si>
  <si>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</si>
  <si>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</si>
  <si>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</si>
  <si>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</si>
  <si>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</si>
  <si>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</si>
  <si>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</si>
  <si>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</si>
  <si>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</si>
  <si>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</si>
  <si>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</si>
  <si>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</si>
  <si>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</si>
  <si>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</si>
  <si>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</si>
  <si>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</si>
  <si>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</si>
  <si>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</si>
  <si>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</si>
  <si>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</si>
  <si>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</si>
  <si>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</si>
  <si>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</si>
  <si>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</si>
  <si>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</si>
  <si>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</si>
  <si>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</si>
  <si>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</si>
  <si>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</si>
  <si>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</si>
  <si>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</si>
  <si>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</si>
  <si>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</si>
  <si>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</si>
  <si>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</si>
  <si>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</si>
  <si>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</si>
  <si>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</si>
  <si>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</si>
  <si>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</si>
  <si>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</si>
  <si>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</si>
  <si>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</si>
  <si>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</si>
  <si>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</si>
  <si>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</si>
  <si>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</si>
  <si>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</si>
  <si>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</si>
  <si>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</si>
  <si>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</si>
  <si>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</si>
  <si>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</si>
  <si>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</si>
  <si>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</si>
  <si>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</si>
  <si>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</si>
  <si>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</si>
  <si>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</si>
  <si>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</si>
  <si>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</si>
  <si>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</si>
  <si>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</si>
  <si>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</si>
  <si>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</si>
  <si>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</si>
  <si>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</si>
  <si>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</si>
  <si>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</si>
  <si>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</si>
  <si>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</si>
  <si>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</si>
  <si>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</si>
  <si>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</si>
  <si>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</si>
  <si>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</si>
  <si>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</si>
  <si>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</si>
  <si>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</si>
  <si>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</si>
  <si>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</si>
  <si>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</si>
  <si>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</si>
  <si>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</si>
  <si>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</si>
  <si>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</si>
  <si>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</si>
  <si>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</si>
  <si>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</si>
  <si>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</si>
  <si>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</si>
  <si>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</si>
  <si>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</si>
  <si>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</si>
  <si>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</si>
  <si>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</si>
  <si>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</si>
  <si>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</si>
  <si>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</si>
  <si>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</si>
  <si>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</si>
  <si>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</si>
  <si>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</si>
  <si>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</si>
  <si>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</si>
  <si>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</si>
  <si>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</si>
  <si>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</si>
  <si>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</si>
  <si>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</si>
  <si>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</si>
  <si>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</si>
  <si>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</si>
  <si>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</si>
  <si>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</si>
  <si>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</si>
  <si>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</si>
  <si>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</si>
  <si>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</si>
  <si>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</si>
  <si>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</si>
  <si>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</si>
  <si>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</si>
  <si>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</si>
  <si>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</si>
  <si>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</si>
  <si>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</si>
  <si>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</si>
  <si>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</si>
  <si>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</si>
  <si>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</si>
  <si>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</si>
  <si>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</si>
  <si>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</si>
  <si>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</si>
  <si>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</si>
  <si>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</si>
  <si>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</si>
  <si>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</si>
  <si>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</si>
  <si>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</si>
  <si>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</si>
  <si>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</si>
  <si>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</si>
  <si>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</si>
  <si>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</si>
  <si>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</si>
  <si>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</si>
  <si>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</si>
  <si>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</si>
  <si>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</si>
  <si>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</si>
  <si>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</si>
  <si>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</si>
  <si>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</si>
  <si>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</si>
  <si>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</si>
  <si>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</si>
  <si>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</si>
  <si>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</si>
  <si>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</si>
  <si>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</si>
  <si>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</si>
  <si>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</si>
  <si>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</si>
  <si>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</si>
  <si>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</si>
  <si>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</si>
  <si>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</si>
  <si>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</si>
  <si>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</si>
  <si>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</si>
  <si>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</si>
  <si>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</si>
  <si>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</si>
  <si>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</si>
  <si>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</si>
  <si>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</si>
  <si>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</si>
  <si>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</si>
  <si>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</si>
  <si>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</si>
  <si>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</si>
  <si>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</si>
  <si>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</si>
  <si>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</si>
  <si>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</si>
  <si>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</si>
  <si>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</si>
  <si>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</si>
  <si>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</si>
  <si>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</si>
  <si>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</si>
  <si>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</si>
  <si>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</si>
  <si>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</si>
  <si>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</si>
  <si>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</si>
  <si>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</si>
  <si>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</si>
  <si>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</si>
  <si>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</si>
  <si>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</si>
  <si>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</si>
  <si>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</si>
  <si>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</si>
  <si>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</si>
  <si>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</si>
  <si>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</si>
  <si>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</si>
  <si>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</si>
  <si>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</si>
  <si>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</si>
  <si>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</si>
  <si>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</si>
  <si>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</si>
  <si>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</si>
  <si>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</si>
  <si>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</si>
  <si>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</si>
  <si>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</si>
  <si>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</si>
  <si>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</si>
  <si>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</si>
  <si>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</si>
  <si>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</si>
  <si>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</si>
  <si>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</si>
  <si>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</si>
  <si>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</si>
  <si>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</si>
  <si>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</si>
  <si>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</si>
  <si>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</si>
  <si>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</si>
  <si>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</si>
  <si>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</si>
  <si>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</si>
  <si>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</si>
  <si>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</si>
  <si>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</si>
  <si>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</si>
  <si>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</si>
  <si>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</si>
  <si>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</si>
  <si>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</si>
  <si>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</si>
  <si>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</si>
  <si>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</si>
  <si>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</si>
  <si>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</si>
  <si>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</si>
  <si>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</si>
  <si>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</si>
  <si>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</si>
  <si>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</si>
  <si>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</si>
  <si>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</si>
  <si>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</si>
  <si>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</si>
  <si>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</si>
  <si>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</si>
  <si>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</si>
  <si>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</si>
  <si>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</si>
  <si>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</si>
  <si>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</si>
  <si>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</si>
  <si>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</si>
  <si>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</si>
  <si>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</si>
  <si>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</si>
  <si>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</si>
  <si>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</si>
  <si>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</si>
  <si>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</si>
  <si>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</si>
  <si>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</si>
  <si>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</si>
  <si>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</si>
  <si>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</si>
  <si>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</si>
  <si>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</si>
  <si>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</si>
  <si>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</si>
  <si>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</si>
  <si>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</si>
  <si>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</si>
  <si>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</si>
  <si>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</si>
  <si>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</si>
  <si>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</si>
  <si>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</si>
  <si>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</si>
  <si>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</si>
  <si>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</si>
  <si>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</si>
  <si>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</si>
  <si>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</si>
  <si>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</si>
  <si>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</si>
  <si>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</si>
  <si>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</si>
  <si>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</si>
  <si>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</si>
  <si>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</si>
  <si>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</si>
  <si>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</si>
  <si>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</si>
  <si>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</si>
  <si>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</si>
  <si>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</si>
  <si>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</si>
  <si>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</si>
  <si>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</si>
  <si>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</si>
  <si>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</si>
  <si>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</si>
  <si>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</si>
  <si>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</si>
  <si>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</si>
  <si>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</si>
  <si>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</si>
  <si>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</si>
  <si>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</si>
  <si>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</si>
  <si>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</si>
  <si>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</si>
  <si>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</si>
  <si>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</si>
  <si>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</si>
  <si>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</si>
  <si>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</si>
  <si>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</si>
  <si>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</si>
  <si>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</si>
  <si>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</si>
  <si>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</si>
  <si>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</si>
  <si>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</si>
  <si>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</si>
  <si>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</si>
  <si>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</si>
  <si>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</si>
  <si>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</si>
  <si>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</si>
  <si>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</si>
  <si>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</si>
  <si>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</si>
  <si>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</si>
  <si>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</si>
  <si>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</si>
  <si>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</si>
  <si>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</si>
  <si>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</si>
  <si>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</si>
  <si>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</si>
  <si>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</si>
  <si>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</si>
  <si>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</si>
  <si>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</si>
  <si>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</si>
  <si>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</si>
  <si>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</si>
  <si>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</si>
  <si>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</si>
  <si>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</si>
  <si>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</si>
  <si>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</si>
  <si>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</si>
  <si>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</si>
  <si>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</si>
  <si>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</si>
  <si>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</si>
  <si>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</si>
  <si>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</si>
  <si>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</si>
  <si>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</si>
  <si>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</si>
  <si>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</si>
  <si>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</si>
  <si>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</si>
  <si>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</si>
  <si>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</si>
  <si>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</si>
  <si>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</si>
  <si>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</si>
  <si>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</si>
  <si>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</si>
  <si>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</si>
  <si>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</si>
  <si>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</si>
  <si>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</si>
  <si>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</si>
  <si>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</si>
  <si>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</si>
  <si>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</si>
  <si>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</si>
  <si>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</si>
  <si>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</si>
  <si>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</si>
  <si>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</si>
  <si>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</si>
  <si>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</si>
  <si>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</si>
  <si>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</si>
  <si>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</si>
  <si>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</si>
  <si>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</si>
  <si>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</si>
  <si>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</si>
  <si>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</si>
  <si>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</si>
  <si>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</si>
  <si>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</si>
  <si>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</si>
  <si>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</si>
  <si>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</si>
  <si>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</si>
  <si>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</si>
  <si>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</si>
  <si>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</si>
  <si>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</si>
  <si>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</si>
  <si>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</si>
  <si>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</si>
  <si>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</si>
  <si>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</si>
  <si>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</si>
  <si>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</si>
  <si>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</si>
  <si>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</si>
  <si>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</si>
  <si>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</si>
  <si>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</si>
  <si>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</si>
  <si>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</si>
  <si>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</si>
  <si>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</si>
  <si>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</si>
  <si>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</si>
  <si>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</si>
  <si>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</si>
  <si>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</si>
  <si>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</si>
  <si>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</si>
  <si>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</si>
  <si>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</si>
  <si>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</si>
  <si>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</si>
  <si>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</si>
  <si>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</si>
  <si>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</si>
  <si>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</si>
  <si>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</si>
  <si>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</si>
  <si>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</si>
  <si>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</si>
  <si>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</si>
  <si>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</si>
  <si>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</si>
  <si>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</si>
  <si>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</si>
  <si>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</si>
  <si>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</si>
  <si>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</si>
  <si>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</si>
  <si>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</si>
  <si>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</si>
  <si>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</si>
  <si>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</si>
  <si>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</si>
  <si>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</si>
  <si>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</si>
  <si>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</si>
  <si>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</si>
  <si>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</si>
  <si>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</si>
  <si>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</si>
  <si>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</si>
  <si>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</si>
  <si>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</si>
  <si>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</si>
  <si>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</si>
  <si>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</si>
  <si>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</si>
  <si>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</si>
  <si>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</si>
  <si>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</si>
  <si>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</si>
  <si>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</si>
  <si>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</si>
  <si>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</si>
  <si>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</si>
  <si>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</si>
  <si>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</si>
  <si>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</si>
  <si>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</si>
  <si>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</si>
  <si>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</si>
  <si>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</si>
  <si>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</si>
  <si>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</si>
  <si>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</si>
  <si>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</si>
  <si>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</si>
  <si>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</si>
  <si>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</si>
  <si>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</si>
  <si>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</si>
  <si>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</si>
  <si>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</si>
  <si>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</si>
  <si>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</si>
  <si>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</si>
  <si>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</si>
  <si>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</si>
  <si>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</si>
  <si>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</si>
  <si>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</si>
  <si>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</si>
  <si>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</si>
  <si>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</si>
  <si>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</si>
  <si>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</si>
  <si>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</si>
  <si>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</si>
  <si>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</si>
  <si>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</si>
  <si>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</si>
  <si>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</si>
  <si>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</si>
  <si>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</si>
  <si>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</si>
  <si>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</si>
  <si>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</si>
  <si>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</si>
  <si>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</si>
  <si>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</si>
  <si>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</si>
  <si>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</si>
  <si>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</si>
  <si>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</si>
  <si>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</si>
  <si>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</si>
  <si>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</si>
  <si>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</si>
  <si>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</si>
  <si>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</si>
  <si>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</si>
  <si>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</si>
  <si>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</si>
  <si>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</si>
  <si>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</si>
  <si>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</si>
  <si>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</si>
  <si>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</si>
  <si>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</si>
  <si>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</si>
  <si>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</si>
  <si>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</si>
  <si>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</si>
  <si>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</si>
  <si>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</si>
  <si>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</si>
  <si>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</si>
  <si>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</si>
  <si>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</si>
  <si>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</si>
  <si>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</si>
  <si>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</si>
  <si>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</si>
  <si>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</si>
  <si>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</si>
  <si>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</si>
  <si>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</si>
  <si>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</si>
  <si>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</si>
  <si>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</si>
  <si>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</si>
  <si>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</si>
  <si>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</si>
  <si>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</si>
  <si>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</si>
  <si>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</si>
  <si>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</si>
  <si>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</si>
  <si>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</si>
  <si>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</si>
  <si>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</si>
  <si>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</si>
  <si>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</si>
  <si>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</si>
  <si>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</si>
  <si>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</si>
  <si>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</si>
  <si>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</si>
  <si>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</si>
  <si>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</si>
  <si>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</si>
  <si>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</si>
  <si>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</si>
  <si>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</si>
  <si>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</si>
  <si>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</si>
  <si>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</si>
  <si>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</si>
  <si>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</si>
  <si>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</si>
  <si>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</si>
  <si>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</si>
  <si>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</si>
  <si>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</si>
  <si>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</si>
  <si>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</si>
  <si>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</si>
  <si>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</si>
  <si>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</si>
  <si>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</si>
  <si>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</si>
  <si>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</si>
  <si>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</si>
  <si>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</si>
  <si>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</si>
  <si>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</si>
  <si>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</si>
  <si>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</si>
  <si>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</si>
  <si>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</si>
  <si>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</si>
  <si>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</si>
  <si>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</si>
  <si>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</si>
  <si>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</si>
  <si>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</si>
  <si>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</si>
  <si>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</si>
  <si>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</si>
  <si>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</si>
  <si>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</si>
  <si>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</si>
  <si>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</si>
  <si>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</si>
  <si>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</si>
  <si>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</si>
  <si>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</si>
  <si>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</si>
  <si>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</si>
  <si>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</si>
  <si>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</si>
  <si>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</si>
  <si>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</si>
  <si>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</si>
  <si>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</si>
  <si>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</si>
  <si>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</si>
  <si>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</si>
  <si>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</si>
  <si>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</si>
  <si>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</si>
  <si>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</si>
  <si>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</si>
  <si>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</si>
  <si>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</si>
  <si>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</si>
  <si>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</si>
  <si>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</si>
  <si>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</si>
  <si>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</si>
  <si>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</si>
  <si>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</si>
  <si>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</si>
  <si>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</si>
  <si>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</si>
  <si>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</si>
  <si>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</si>
  <si>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</si>
  <si>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</si>
  <si>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</si>
  <si>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</si>
  <si>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</si>
  <si>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</si>
  <si>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</si>
  <si>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</si>
  <si>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</si>
  <si>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</si>
  <si>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</si>
  <si>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</si>
  <si>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</si>
  <si>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</si>
  <si>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</si>
  <si>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</si>
  <si>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</si>
  <si>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</si>
  <si>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</si>
  <si>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</si>
  <si>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</si>
  <si>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</si>
  <si>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</si>
  <si>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</si>
  <si>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</si>
  <si>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</si>
  <si>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</si>
  <si>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</si>
  <si>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</si>
  <si>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</si>
  <si>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</si>
  <si>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</si>
  <si>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</si>
  <si>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</si>
  <si>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</si>
  <si>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</si>
  <si>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</si>
  <si>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</si>
  <si>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</si>
  <si>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</si>
  <si>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</si>
  <si>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</si>
  <si>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</si>
  <si>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</si>
  <si>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</si>
  <si>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</si>
  <si>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</si>
  <si>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</si>
  <si>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</si>
  <si>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</si>
  <si>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</si>
  <si>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</si>
  <si>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</si>
  <si>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</si>
  <si>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</si>
  <si>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</si>
  <si>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</si>
  <si>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</si>
  <si>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</si>
  <si>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</si>
  <si>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</si>
  <si>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</si>
  <si>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</si>
  <si>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</si>
  <si>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</si>
  <si>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</si>
  <si>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</si>
  <si>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</si>
  <si>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</si>
  <si>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</si>
  <si>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</si>
  <si>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</si>
  <si>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</si>
  <si>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</si>
  <si>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</si>
  <si>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</si>
  <si>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</si>
  <si>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</si>
  <si>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</si>
  <si>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</si>
  <si>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</si>
  <si>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</si>
  <si>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</si>
  <si>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</si>
  <si>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</si>
  <si>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</si>
  <si>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</si>
  <si>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</si>
  <si>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</si>
  <si>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</si>
  <si>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</si>
  <si>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</si>
  <si>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</si>
  <si>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</si>
  <si>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</si>
  <si>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</si>
  <si>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</si>
  <si>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</si>
  <si>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</si>
  <si>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</si>
  <si>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</si>
  <si>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</si>
  <si>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</si>
  <si>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</si>
  <si>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</si>
  <si>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</si>
  <si>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</si>
  <si>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</si>
  <si>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</si>
  <si>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</si>
  <si>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</si>
  <si>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</si>
  <si>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</si>
  <si>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</si>
  <si>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</si>
  <si>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</si>
  <si>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</si>
  <si>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</si>
  <si>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</si>
  <si>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</si>
  <si>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</si>
  <si>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</si>
  <si>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</si>
  <si>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</si>
  <si>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</si>
  <si>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</si>
  <si>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</si>
  <si>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</si>
  <si>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</si>
  <si>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</si>
  <si>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</si>
  <si>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</si>
  <si>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</si>
  <si>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</si>
  <si>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</si>
  <si>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</si>
  <si>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</si>
  <si>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</si>
  <si>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</si>
  <si>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</si>
  <si>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</si>
  <si>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</si>
  <si>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</si>
  <si>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</si>
  <si>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</si>
  <si>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</si>
  <si>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</si>
  <si>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</si>
  <si>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</si>
  <si>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</si>
  <si>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</si>
  <si>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</si>
  <si>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</si>
  <si>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</si>
  <si>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</si>
  <si>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</si>
  <si>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</si>
  <si>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</si>
  <si>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</si>
  <si>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</si>
  <si>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</si>
  <si>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</si>
  <si>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</si>
  <si>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</si>
  <si>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</si>
  <si>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</si>
  <si>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</si>
  <si>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</si>
  <si>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</si>
  <si>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</si>
  <si>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</si>
  <si>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</si>
  <si>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</si>
  <si>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</si>
  <si>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</si>
  <si>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</si>
  <si>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</si>
  <si>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</si>
  <si>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</si>
  <si>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</si>
  <si>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</si>
  <si>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</si>
  <si>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</si>
  <si>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</si>
  <si>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</si>
  <si>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</si>
  <si>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</si>
  <si>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</si>
  <si>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</si>
  <si>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</si>
  <si>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</si>
  <si>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</si>
  <si>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</si>
  <si>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</si>
  <si>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</si>
  <si>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</si>
  <si>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</si>
  <si>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</si>
  <si>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</si>
  <si>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</si>
  <si>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</si>
  <si>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</si>
  <si>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</si>
  <si>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</si>
  <si>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</si>
  <si>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</si>
  <si>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</si>
  <si>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</si>
  <si>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</si>
  <si>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</si>
  <si>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</si>
  <si>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</si>
  <si>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</si>
  <si>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</si>
  <si>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</si>
  <si>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</si>
  <si>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</si>
  <si>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</si>
  <si>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</si>
  <si>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</si>
  <si>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</si>
  <si>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</si>
  <si>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</si>
  <si>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</si>
  <si>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</si>
  <si>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</si>
  <si>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</si>
  <si>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</si>
  <si>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</si>
  <si>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</si>
  <si>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</si>
  <si>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</si>
  <si>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</si>
  <si>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</si>
  <si>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</si>
  <si>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</si>
  <si>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</si>
  <si>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</si>
  <si>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</si>
  <si>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</si>
  <si>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</si>
  <si>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</si>
  <si>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</si>
  <si>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</si>
  <si>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</si>
  <si>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</si>
  <si>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</si>
  <si>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</si>
  <si>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</si>
  <si>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</si>
  <si>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</si>
  <si>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</si>
  <si>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</si>
  <si>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</si>
  <si>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</si>
  <si>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</si>
  <si>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</si>
  <si>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</si>
  <si>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</si>
  <si>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</si>
  <si>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</si>
  <si>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</si>
  <si>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</si>
  <si>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</si>
  <si>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</si>
  <si>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</si>
  <si>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</si>
  <si>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</si>
  <si>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</si>
  <si>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</si>
  <si>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</si>
  <si>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</si>
  <si>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</si>
  <si>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</si>
  <si>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</si>
  <si>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</si>
  <si>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</si>
  <si>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</si>
  <si>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</si>
  <si>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</si>
  <si>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</si>
  <si>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</si>
  <si>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</si>
  <si>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</si>
  <si>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</si>
  <si>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</si>
  <si>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</si>
  <si>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</si>
  <si>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</si>
  <si>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</si>
  <si>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</si>
  <si>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</si>
  <si>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</si>
  <si>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</si>
  <si>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</si>
  <si>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</si>
  <si>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</si>
  <si>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</si>
  <si>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</si>
  <si>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</si>
  <si>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</si>
  <si>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</si>
  <si>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</si>
  <si>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</si>
  <si>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</si>
  <si>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</si>
  <si>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</si>
  <si>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</si>
  <si>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</si>
  <si>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</si>
  <si>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</si>
  <si>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</si>
  <si>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</si>
  <si>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</si>
  <si>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</si>
  <si>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</si>
  <si>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</si>
  <si>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</si>
  <si>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</si>
  <si>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</si>
  <si>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</si>
  <si>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</si>
  <si>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</si>
  <si>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</si>
  <si>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</si>
  <si>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</si>
  <si>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</si>
  <si>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</si>
  <si>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</si>
  <si>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</si>
  <si>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</si>
  <si>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</si>
  <si>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</si>
  <si>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</si>
  <si>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</si>
  <si>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</si>
  <si>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</si>
  <si>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</si>
  <si>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</si>
  <si>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</si>
  <si>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</si>
  <si>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</si>
  <si>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</si>
  <si>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</si>
  <si>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</si>
  <si>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</si>
  <si>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</si>
  <si>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</si>
  <si>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</si>
  <si>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</si>
  <si>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</si>
  <si>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</si>
  <si>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</si>
  <si>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</si>
  <si>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</si>
  <si>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</si>
  <si>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</si>
  <si>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</si>
  <si>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</si>
  <si>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</si>
  <si>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</si>
  <si>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</si>
  <si>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</si>
  <si>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</si>
  <si>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</si>
  <si>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</si>
  <si>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</si>
  <si>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</si>
  <si>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</si>
  <si>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</si>
  <si>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</si>
  <si>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</si>
  <si>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</si>
  <si>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</si>
  <si>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</si>
  <si>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</si>
  <si>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</si>
  <si>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</si>
  <si>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</si>
  <si>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</si>
  <si>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</si>
  <si>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</si>
  <si>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</si>
  <si>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</si>
  <si>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</si>
  <si>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</si>
  <si>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</si>
  <si>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</si>
  <si>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</si>
  <si>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</si>
  <si>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</si>
  <si>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</si>
  <si>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</si>
  <si>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</si>
  <si>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</si>
  <si>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</si>
  <si>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</si>
  <si>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</si>
  <si>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</si>
  <si>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</si>
  <si>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</si>
  <si>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</si>
  <si>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</si>
  <si>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</si>
  <si>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</si>
  <si>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</si>
  <si>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</si>
  <si>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</si>
  <si>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</si>
  <si>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</si>
  <si>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</si>
  <si>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</si>
  <si>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</si>
  <si>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</si>
  <si>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</si>
  <si>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</si>
  <si>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</si>
  <si>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</si>
  <si>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</si>
  <si>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</si>
  <si>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</si>
  <si>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</si>
  <si>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</si>
  <si>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</si>
  <si>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</si>
  <si>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</si>
  <si>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</si>
  <si>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</si>
  <si>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</si>
  <si>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</si>
  <si>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</si>
  <si>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</si>
  <si>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</si>
  <si>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</si>
  <si>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</si>
  <si>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</si>
  <si>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</si>
  <si>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</si>
  <si>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</si>
  <si>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</si>
  <si>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</si>
  <si>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</si>
  <si>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</si>
  <si>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</si>
  <si>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</si>
  <si>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</si>
  <si>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</si>
  <si>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</si>
  <si>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</si>
  <si>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</si>
  <si>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</si>
  <si>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</si>
  <si>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</si>
  <si>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</si>
  <si>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</si>
  <si>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</si>
  <si>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</si>
  <si>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</si>
  <si>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</si>
  <si>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</si>
  <si>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</si>
  <si>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</si>
  <si>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</si>
  <si>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</si>
  <si>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</si>
  <si>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</si>
  <si>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</si>
  <si>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</si>
  <si>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</si>
  <si>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</si>
  <si>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</si>
  <si>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</si>
  <si>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</si>
  <si>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</si>
  <si>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</si>
  <si>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</si>
  <si>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</si>
  <si>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</si>
  <si>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</si>
  <si>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</si>
  <si>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</si>
  <si>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</si>
  <si>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</si>
  <si>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</si>
  <si>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</si>
  <si>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</si>
  <si>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</si>
  <si>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</si>
  <si>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</si>
  <si>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</si>
  <si>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</si>
  <si>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</si>
  <si>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</si>
  <si>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</si>
  <si>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</si>
  <si>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</si>
  <si>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</si>
  <si>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</si>
  <si>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</si>
  <si>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</si>
  <si>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</si>
  <si>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</si>
  <si>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</si>
  <si>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</si>
  <si>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</si>
  <si>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</si>
  <si>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</si>
  <si>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</si>
  <si>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</si>
  <si>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</si>
  <si>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</si>
  <si>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</si>
  <si>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</si>
  <si>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</si>
  <si>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</si>
  <si>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</si>
  <si>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</si>
  <si>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</si>
  <si>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</si>
  <si>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</si>
  <si>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</si>
  <si>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</si>
  <si>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</si>
  <si>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</si>
  <si>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</si>
  <si>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</si>
  <si>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</si>
  <si>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</si>
  <si>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</si>
  <si>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</si>
  <si>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</si>
  <si>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</si>
  <si>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</si>
  <si>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</si>
  <si>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</si>
  <si>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</si>
  <si>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</si>
  <si>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</si>
  <si>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</si>
  <si>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</si>
  <si>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</si>
  <si>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</si>
  <si>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</si>
  <si>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</si>
  <si>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</si>
  <si>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</si>
  <si>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</si>
  <si>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</si>
  <si>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</si>
  <si>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</si>
  <si>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</si>
  <si>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</si>
  <si>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</si>
  <si>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</si>
  <si>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</si>
  <si>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</si>
  <si>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</si>
  <si>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</si>
  <si>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</si>
  <si>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</si>
  <si>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</si>
  <si>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</si>
  <si>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</si>
  <si>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</si>
  <si>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</si>
  <si>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</si>
  <si>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</si>
  <si>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</si>
  <si>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</si>
  <si>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</si>
  <si>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</si>
  <si>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</si>
  <si>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</si>
  <si>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</si>
  <si>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</si>
  <si>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</si>
  <si>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</si>
  <si>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</si>
  <si>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</si>
  <si>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</si>
  <si>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</si>
  <si>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</si>
  <si>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</si>
  <si>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</si>
  <si>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</si>
  <si>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</si>
  <si>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</si>
  <si>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</si>
  <si>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</si>
  <si>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</si>
  <si>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</si>
  <si>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</si>
  <si>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</si>
  <si>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</si>
  <si>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</si>
  <si>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</si>
  <si>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</si>
  <si>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</si>
  <si>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</si>
  <si>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</si>
  <si>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</si>
  <si>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</si>
  <si>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</si>
  <si>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</si>
  <si>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</si>
  <si>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</si>
  <si>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</si>
  <si>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</si>
  <si>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</si>
  <si>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</si>
  <si>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</si>
  <si>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</si>
  <si>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</si>
  <si>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</si>
  <si>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</si>
  <si>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</si>
  <si>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</si>
  <si>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</si>
  <si>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</si>
  <si>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</si>
  <si>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</si>
  <si>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</si>
  <si>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</si>
  <si>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</si>
  <si>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</si>
  <si>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</si>
  <si>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</si>
  <si>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</si>
  <si>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</si>
  <si>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</si>
  <si>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</si>
  <si>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</si>
  <si>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</si>
  <si>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</si>
  <si>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</si>
  <si>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</si>
  <si>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</si>
  <si>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</si>
  <si>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</si>
  <si>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</si>
  <si>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</si>
  <si>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</si>
  <si>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</si>
  <si>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</si>
  <si>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</si>
  <si>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</si>
  <si>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</si>
  <si>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</si>
  <si>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</si>
  <si>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</si>
  <si>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</si>
  <si>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</si>
  <si>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</si>
  <si>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</si>
  <si>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</si>
  <si>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</si>
  <si>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</si>
  <si>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</si>
  <si>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</si>
  <si>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</si>
  <si>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</si>
  <si>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</si>
  <si>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</si>
  <si>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</si>
  <si>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</si>
  <si>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</si>
  <si>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</si>
  <si>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</si>
  <si>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</si>
  <si>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</si>
  <si>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</si>
  <si>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</si>
  <si>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</si>
  <si>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</si>
  <si>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</si>
  <si>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</si>
  <si>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</si>
  <si>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</si>
  <si>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</si>
  <si>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</si>
  <si>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</si>
  <si>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</si>
  <si>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</si>
  <si>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</si>
  <si>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</si>
  <si>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</si>
  <si>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</si>
  <si>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</si>
  <si>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</si>
  <si>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</si>
  <si>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</si>
  <si>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</si>
  <si>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</si>
  <si>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</si>
  <si>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</si>
  <si>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</si>
  <si>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</si>
  <si>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</si>
  <si>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</si>
  <si>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</si>
  <si>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</si>
  <si>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</si>
  <si>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</si>
  <si>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</si>
  <si>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</si>
  <si>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</si>
  <si>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</si>
  <si>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</si>
  <si>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</si>
  <si>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</si>
  <si>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</si>
  <si>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</si>
  <si>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</si>
  <si>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</si>
  <si>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</si>
  <si>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</si>
  <si>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</si>
  <si>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</si>
  <si>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</si>
  <si>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</si>
  <si>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</si>
  <si>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</si>
  <si>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</si>
  <si>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</si>
  <si>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</si>
  <si>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</si>
  <si>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</si>
  <si>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</si>
  <si>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</si>
  <si>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</si>
  <si>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</si>
  <si>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</si>
  <si>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</si>
  <si>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</si>
  <si>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</si>
  <si>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</si>
  <si>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</si>
  <si>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</si>
  <si>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</si>
  <si>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</si>
  <si>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</si>
  <si>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</si>
  <si>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</si>
  <si>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</si>
  <si>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</si>
  <si>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</si>
  <si>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</si>
  <si>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</si>
  <si>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</si>
  <si>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</si>
  <si>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</si>
  <si>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</si>
  <si>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</si>
  <si>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</si>
  <si>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</si>
  <si>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</si>
  <si>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</si>
  <si>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</si>
  <si>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</si>
  <si>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</si>
  <si>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</si>
  <si>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</si>
  <si>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</si>
  <si>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</si>
  <si>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</si>
  <si>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</si>
  <si>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</si>
  <si>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</si>
  <si>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</si>
  <si>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</si>
  <si>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</si>
  <si>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</si>
  <si>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</si>
  <si>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</si>
  <si>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</si>
  <si>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</si>
  <si>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</si>
  <si>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</si>
  <si>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</si>
  <si>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</si>
  <si>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</si>
  <si>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</si>
  <si>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</si>
  <si>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</si>
  <si>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</si>
  <si>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</si>
  <si>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</si>
  <si>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</si>
  <si>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</si>
  <si>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</si>
  <si>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</si>
  <si>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</si>
  <si>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</si>
  <si>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</si>
  <si>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</si>
  <si>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</si>
  <si>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</si>
  <si>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</si>
  <si>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</si>
  <si>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</si>
  <si>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</si>
  <si>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</si>
  <si>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</si>
  <si>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</si>
  <si>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</si>
  <si>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</si>
  <si>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</si>
  <si>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</si>
  <si>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</si>
  <si>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</si>
  <si>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</si>
  <si>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</si>
  <si>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</si>
  <si>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</si>
  <si>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</si>
  <si>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</si>
  <si>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</si>
  <si>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</si>
  <si>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</si>
  <si>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</si>
  <si>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</si>
  <si>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</si>
  <si>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</si>
  <si>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</si>
  <si>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</si>
  <si>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</si>
  <si>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</si>
  <si>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</si>
  <si>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</si>
  <si>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</si>
  <si>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</si>
  <si>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</si>
  <si>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</si>
  <si>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</si>
  <si>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</si>
  <si>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</si>
  <si>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</si>
  <si>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</si>
  <si>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</si>
  <si>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</si>
  <si>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</si>
  <si>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</si>
  <si>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</si>
  <si>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</si>
  <si>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</si>
  <si>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</si>
  <si>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</si>
  <si>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</si>
  <si>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</si>
  <si>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</si>
  <si>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</si>
  <si>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</si>
  <si>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</si>
  <si>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</si>
  <si>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</si>
  <si>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</si>
  <si>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</si>
  <si>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</si>
  <si>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</si>
  <si>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</si>
  <si>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</si>
  <si>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</si>
  <si>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</si>
  <si>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</si>
  <si>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</si>
  <si>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</si>
  <si>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</si>
  <si>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</si>
  <si>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</si>
  <si>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</si>
  <si>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</si>
  <si>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</si>
  <si>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</si>
  <si>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</si>
  <si>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</si>
  <si>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</si>
  <si>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</si>
  <si>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</si>
  <si>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</si>
  <si>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</si>
  <si>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</si>
  <si>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</si>
  <si>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</si>
  <si>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</si>
  <si>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</si>
  <si>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</si>
  <si>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</si>
  <si>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</si>
  <si>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</si>
  <si>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</si>
  <si>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</si>
  <si>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</si>
  <si>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</si>
  <si>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</si>
  <si>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</si>
  <si>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</si>
  <si>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</si>
  <si>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</si>
  <si>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</si>
  <si>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</si>
  <si>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</si>
  <si>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</si>
  <si>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</si>
  <si>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</si>
  <si>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</si>
  <si>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</si>
  <si>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</si>
  <si>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</si>
  <si>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</si>
  <si>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</si>
  <si>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</si>
  <si>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</si>
  <si>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</si>
  <si>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</si>
  <si>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</si>
  <si>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</si>
  <si>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</si>
  <si>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</si>
  <si>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</si>
  <si>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</si>
  <si>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</si>
  <si>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</si>
  <si>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</si>
  <si>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</si>
  <si>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</si>
  <si>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</si>
  <si>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</si>
  <si>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</si>
  <si>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</si>
  <si>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</si>
  <si>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</si>
  <si>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</si>
  <si>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</si>
  <si>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</si>
  <si>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</si>
  <si>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</si>
  <si>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</si>
  <si>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</si>
  <si>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</si>
  <si>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</si>
  <si>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</si>
  <si>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</si>
  <si>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</si>
  <si>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</si>
  <si>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</si>
  <si>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</si>
  <si>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</si>
  <si>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</si>
  <si>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</si>
  <si>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</si>
  <si>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</si>
  <si>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</si>
  <si>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</si>
  <si>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</si>
  <si>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</si>
  <si>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</si>
  <si>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</si>
  <si>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</si>
  <si>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</si>
  <si>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</si>
  <si>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</si>
  <si>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</si>
  <si>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</si>
  <si>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</si>
  <si>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</si>
  <si>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</si>
  <si>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</si>
  <si>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</si>
  <si>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</si>
  <si>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</si>
  <si>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</si>
  <si>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</si>
  <si>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</si>
  <si>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</si>
  <si>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</si>
  <si>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</si>
  <si>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</si>
  <si>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</si>
  <si>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</si>
  <si>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</si>
  <si>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</si>
  <si>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</si>
  <si>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</si>
  <si>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</si>
  <si>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</si>
  <si>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</si>
  <si>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</si>
  <si>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</si>
  <si>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</si>
  <si>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</si>
  <si>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</si>
  <si>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</si>
  <si>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</si>
  <si>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</si>
  <si>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</si>
  <si>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</si>
  <si>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</si>
  <si>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</si>
  <si>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</si>
  <si>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</si>
  <si>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</si>
  <si>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</si>
  <si>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</si>
  <si>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</si>
  <si>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</si>
  <si>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</si>
  <si>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</si>
  <si>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</si>
  <si>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</si>
  <si>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</si>
  <si>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</si>
  <si>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</si>
  <si>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</si>
  <si>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</si>
  <si>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</si>
  <si>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</si>
  <si>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</si>
  <si>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</si>
  <si>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</si>
  <si>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</si>
  <si>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</si>
  <si>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</si>
  <si>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</si>
  <si>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</si>
  <si>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</si>
  <si>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</si>
  <si>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</si>
  <si>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</si>
  <si>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</si>
  <si>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</si>
  <si>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</si>
  <si>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</si>
  <si>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</si>
  <si>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</si>
  <si>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</si>
  <si>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</si>
  <si>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</si>
  <si>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</si>
  <si>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</si>
  <si>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</si>
  <si>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</si>
  <si>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</si>
  <si>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</si>
  <si>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</si>
  <si>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</si>
  <si>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</si>
  <si>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</si>
  <si>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</si>
  <si>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</si>
  <si>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</si>
  <si>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</si>
  <si>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</si>
  <si>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</si>
  <si>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</si>
  <si>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</si>
  <si>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</si>
  <si>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</si>
  <si>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</si>
  <si>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</si>
  <si>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</si>
  <si>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</si>
  <si>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</si>
  <si>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</si>
  <si>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</si>
  <si>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</si>
  <si>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</si>
  <si>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</si>
  <si>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</si>
  <si>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</si>
  <si>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</si>
  <si>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</si>
  <si>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</si>
  <si>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</si>
  <si>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</si>
  <si>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</si>
  <si>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</si>
  <si>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</si>
  <si>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</si>
  <si>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</si>
  <si>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</si>
  <si>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</si>
  <si>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</si>
  <si>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</si>
  <si>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</si>
  <si>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</si>
  <si>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</si>
  <si>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</si>
  <si>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</si>
  <si>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</si>
  <si>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</si>
  <si>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</si>
  <si>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</si>
  <si>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</si>
  <si>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</si>
  <si>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</si>
  <si>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</si>
  <si>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</si>
  <si>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</si>
  <si>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</si>
  <si>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</si>
  <si>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</si>
  <si>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</si>
  <si>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</si>
  <si>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</si>
  <si>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</si>
  <si>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</si>
  <si>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</si>
  <si>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</si>
  <si>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</si>
  <si>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</si>
  <si>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</si>
  <si>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</si>
  <si>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</si>
  <si>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</si>
  <si>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</si>
  <si>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</si>
  <si>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</si>
  <si>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</si>
  <si>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</si>
  <si>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</si>
  <si>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</si>
  <si>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</si>
  <si>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</si>
  <si>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</si>
  <si>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</si>
  <si>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</si>
  <si>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</si>
  <si>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</si>
  <si>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</si>
  <si>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</si>
  <si>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</si>
  <si>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</si>
  <si>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</si>
  <si>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</si>
  <si>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</si>
  <si>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</si>
  <si>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</si>
  <si>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</si>
  <si>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</si>
  <si>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</si>
  <si>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</si>
  <si>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</si>
  <si>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</si>
  <si>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</si>
  <si>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</si>
  <si>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</si>
  <si>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</si>
  <si>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</si>
  <si>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</si>
  <si>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</si>
  <si>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</si>
  <si>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</si>
  <si>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</si>
  <si>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</si>
  <si>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</si>
  <si>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</si>
  <si>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</si>
  <si>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</si>
  <si>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</si>
  <si>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</si>
  <si>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</si>
  <si>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</si>
  <si>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</si>
  <si>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</si>
  <si>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</si>
  <si>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</si>
  <si>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</si>
  <si>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</si>
  <si>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</si>
  <si>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</si>
  <si>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</si>
  <si>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</si>
  <si>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</si>
  <si>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</si>
  <si>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</si>
  <si>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</si>
  <si>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</si>
  <si>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</si>
  <si>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</si>
  <si>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</si>
  <si>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</si>
  <si>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</si>
  <si>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</si>
  <si>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</si>
  <si>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</si>
  <si>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</si>
  <si>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</si>
  <si>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</si>
  <si>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</si>
  <si>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</si>
  <si>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</si>
  <si>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</si>
  <si>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</si>
  <si>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</si>
  <si>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</si>
  <si>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</si>
  <si>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</si>
  <si>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</si>
  <si>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</si>
  <si>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</si>
  <si>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</si>
  <si>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</si>
  <si>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</si>
  <si>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</si>
  <si>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</si>
  <si>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</si>
  <si>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</si>
  <si>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</si>
  <si>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</si>
  <si>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</si>
  <si>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</si>
  <si>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</si>
  <si>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</si>
  <si>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</si>
  <si>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</si>
  <si>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</si>
  <si>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</si>
  <si>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</si>
  <si>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</si>
  <si>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</si>
  <si>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</si>
  <si>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</si>
  <si>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</si>
  <si>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</si>
  <si>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</si>
  <si>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</si>
  <si>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</si>
  <si>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</si>
  <si>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</si>
  <si>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</si>
  <si>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</si>
  <si>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</si>
  <si>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</si>
  <si>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</si>
  <si>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</si>
  <si>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</si>
  <si>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</si>
  <si>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</si>
  <si>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</si>
  <si>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</si>
  <si>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</si>
  <si>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</si>
  <si>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</si>
  <si>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</si>
  <si>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</si>
  <si>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</si>
  <si>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</si>
  <si>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</si>
  <si>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</si>
  <si>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</si>
  <si>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</si>
  <si>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</si>
  <si>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</si>
  <si>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</si>
  <si>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</si>
  <si>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</si>
  <si>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</si>
  <si>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</si>
  <si>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</si>
  <si>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</si>
  <si>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</si>
  <si>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</si>
  <si>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</si>
  <si>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</si>
  <si>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</si>
  <si>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</si>
  <si>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</si>
  <si>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</si>
  <si>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</si>
  <si>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</si>
  <si>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</si>
  <si>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</si>
  <si>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</si>
  <si>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</si>
  <si>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</si>
  <si>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</si>
  <si>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</si>
  <si>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</si>
  <si>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</si>
  <si>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</si>
  <si>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</si>
  <si>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</si>
  <si>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</si>
  <si>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</si>
  <si>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</si>
  <si>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</si>
  <si>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</si>
  <si>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</si>
  <si>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</si>
  <si>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</si>
  <si>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</si>
  <si>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</si>
  <si>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</si>
  <si>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</si>
  <si>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</si>
  <si>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</si>
  <si>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</si>
  <si>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</si>
  <si>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</si>
  <si>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</si>
  <si>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</si>
  <si>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</si>
  <si>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</si>
  <si>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</si>
  <si>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</si>
  <si>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</si>
  <si>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</si>
  <si>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</si>
  <si>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</si>
  <si>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</si>
  <si>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</si>
  <si>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</si>
  <si>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</si>
  <si>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</si>
  <si>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</si>
  <si>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</si>
  <si>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</si>
  <si>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</si>
  <si>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</si>
  <si>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</si>
  <si>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</si>
  <si>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</si>
  <si>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</si>
  <si>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</si>
  <si>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</si>
  <si>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</si>
  <si>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</si>
  <si>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</si>
  <si>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</si>
  <si>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</si>
  <si>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</si>
  <si>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</si>
  <si>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</si>
  <si>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</si>
  <si>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</si>
  <si>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</si>
  <si>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</si>
  <si>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</si>
  <si>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</si>
  <si>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</si>
  <si>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</si>
  <si>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</si>
  <si>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</si>
  <si>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</si>
  <si>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</si>
  <si>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</si>
  <si>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</si>
  <si>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</si>
  <si>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</si>
  <si>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</si>
  <si>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</si>
  <si>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</si>
  <si>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</si>
  <si>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</si>
  <si>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</si>
  <si>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</si>
  <si>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</si>
  <si>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</si>
  <si>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</si>
  <si>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</si>
  <si>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</si>
  <si>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</si>
  <si>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</si>
  <si>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</si>
  <si>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</si>
  <si>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</si>
  <si>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</si>
  <si>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</si>
  <si>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</si>
  <si>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</si>
  <si>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</si>
  <si>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</si>
  <si>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</si>
  <si>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</si>
  <si>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</si>
  <si>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</si>
  <si>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</si>
  <si>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</si>
  <si>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</si>
  <si>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</si>
  <si>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</si>
  <si>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</si>
  <si>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</si>
  <si>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</si>
  <si>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</si>
  <si>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</si>
  <si>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</si>
  <si>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</si>
  <si>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</si>
  <si>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</si>
  <si>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</si>
  <si>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</si>
  <si>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</si>
  <si>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</si>
  <si>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</si>
  <si>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</si>
  <si>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</si>
  <si>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</si>
  <si>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</si>
  <si>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</si>
  <si>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</si>
  <si>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</si>
  <si>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</si>
  <si>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</si>
  <si>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</si>
  <si>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</si>
  <si>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</si>
  <si>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</si>
  <si>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</si>
  <si>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</si>
  <si>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</si>
  <si>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</si>
  <si>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</si>
  <si>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</si>
  <si>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</si>
  <si>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</si>
  <si>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</si>
  <si>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</si>
  <si>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</si>
  <si>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</si>
  <si>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</si>
  <si>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</si>
  <si>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</si>
  <si>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</si>
  <si>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</si>
  <si>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</si>
  <si>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</si>
  <si>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</si>
  <si>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</si>
  <si>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</si>
  <si>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</si>
  <si>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</si>
  <si>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</si>
  <si>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</si>
  <si>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</si>
  <si>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</si>
  <si>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</si>
  <si>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</si>
  <si>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</si>
  <si>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</si>
  <si>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</si>
  <si>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</si>
  <si>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</si>
  <si>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</si>
  <si>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</si>
  <si>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</si>
  <si>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</si>
  <si>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</si>
  <si>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</si>
  <si>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</si>
  <si>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</si>
  <si>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</si>
  <si>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</si>
  <si>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</si>
  <si>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</si>
  <si>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</si>
  <si>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</si>
  <si>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</si>
  <si>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</si>
  <si>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</si>
  <si>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</si>
  <si>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</si>
  <si>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</si>
  <si>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</si>
  <si>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</si>
  <si>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</si>
  <si>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</si>
  <si>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</si>
  <si>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</si>
  <si>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</si>
  <si>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</si>
  <si>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</si>
  <si>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</si>
  <si>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</si>
  <si>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</si>
  <si>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</si>
  <si>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</si>
  <si>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</si>
  <si>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</si>
  <si>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</si>
  <si>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</si>
  <si>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</si>
  <si>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</si>
  <si>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</si>
  <si>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</si>
  <si>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</si>
  <si>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</si>
  <si>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</si>
  <si>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</si>
  <si>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</si>
  <si>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</si>
  <si>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</si>
  <si>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</si>
  <si>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</si>
  <si>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</si>
  <si>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</si>
  <si>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</si>
  <si>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</si>
  <si>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</si>
  <si>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</si>
  <si>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</si>
  <si>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</si>
  <si>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</si>
  <si>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</si>
  <si>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</si>
  <si>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</si>
  <si>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</si>
  <si>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</si>
  <si>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</si>
  <si>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</si>
  <si>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</si>
  <si>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</si>
  <si>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</si>
  <si>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</si>
  <si>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</si>
  <si>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</si>
  <si>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</si>
  <si>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</si>
  <si>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</si>
  <si>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</si>
  <si>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</si>
  <si>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</si>
  <si>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</si>
  <si>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</si>
  <si>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</si>
  <si>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</si>
  <si>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</si>
  <si>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</si>
  <si>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</si>
  <si>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</si>
  <si>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</si>
  <si>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</si>
  <si>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</si>
  <si>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</si>
  <si>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</si>
  <si>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</si>
  <si>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</si>
  <si>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</si>
  <si>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</si>
  <si>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</si>
  <si>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</si>
  <si>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</si>
  <si>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</si>
  <si>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</si>
  <si>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</si>
  <si>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</si>
  <si>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</si>
  <si>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</si>
  <si>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</si>
  <si>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</si>
  <si>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</si>
  <si>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</si>
  <si>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</si>
  <si>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</si>
  <si>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</si>
  <si>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</si>
  <si>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</si>
  <si>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</si>
  <si>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</si>
  <si>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</si>
  <si>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</si>
  <si>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</si>
  <si>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</si>
  <si>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</si>
  <si>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</si>
  <si>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</si>
  <si>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</si>
  <si>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</si>
  <si>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</si>
  <si>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</si>
  <si>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</si>
  <si>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</si>
  <si>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</si>
  <si>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</si>
  <si>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</si>
  <si>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</si>
  <si>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</si>
  <si>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</si>
  <si>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</si>
  <si>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</si>
  <si>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</si>
  <si>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</si>
  <si>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</si>
  <si>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</si>
  <si>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</si>
  <si>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</si>
  <si>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</si>
  <si>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</si>
  <si>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</si>
  <si>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</si>
  <si>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</si>
  <si>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</si>
  <si>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</si>
  <si>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</si>
  <si>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</si>
  <si>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</si>
  <si>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</si>
  <si>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</si>
  <si>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</si>
  <si>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</si>
  <si>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</si>
  <si>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</si>
  <si>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</si>
  <si>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</si>
  <si>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</si>
  <si>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</si>
  <si>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</si>
  <si>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</si>
  <si>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</si>
  <si>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</si>
  <si>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</si>
  <si>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</si>
  <si>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</si>
  <si>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</si>
  <si>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</si>
  <si>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</si>
  <si>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</si>
  <si>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</si>
  <si>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</si>
  <si>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</si>
  <si>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</si>
  <si>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</si>
  <si>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</si>
  <si>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</si>
  <si>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</si>
  <si>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</si>
  <si>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</si>
  <si>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</si>
  <si>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</si>
  <si>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</si>
  <si>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</si>
  <si>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</si>
  <si>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</si>
  <si>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</si>
  <si>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</si>
  <si>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</si>
  <si>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</si>
  <si>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</si>
  <si>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</si>
  <si>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</si>
  <si>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</si>
  <si>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</si>
  <si>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</si>
  <si>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</si>
  <si>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</si>
  <si>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</si>
  <si>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</si>
  <si>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</si>
  <si>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</si>
  <si>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</si>
  <si>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</si>
  <si>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</si>
  <si>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</si>
  <si>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</si>
  <si>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</si>
  <si>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</si>
  <si>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</si>
  <si>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</si>
  <si>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</si>
  <si>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</si>
  <si>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</si>
  <si>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</si>
  <si>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</si>
  <si>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</si>
  <si>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</si>
  <si>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</si>
  <si>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</si>
  <si>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</si>
  <si>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</si>
  <si>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</si>
  <si>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</si>
  <si>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</si>
  <si>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</si>
  <si>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</si>
  <si>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</si>
  <si>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</si>
  <si>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</si>
  <si>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</si>
  <si>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</si>
  <si>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</si>
  <si>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</si>
  <si>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</si>
  <si>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</si>
  <si>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</si>
  <si>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</si>
  <si>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</si>
  <si>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</si>
  <si>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</si>
  <si>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</si>
  <si>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</si>
  <si>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</si>
  <si>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</si>
  <si>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</si>
  <si>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</si>
  <si>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</si>
  <si>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</si>
  <si>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</si>
  <si>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</si>
  <si>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</si>
  <si>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</si>
  <si>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</si>
  <si>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</si>
  <si>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</si>
  <si>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</si>
  <si>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</si>
  <si>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</si>
  <si>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</si>
  <si>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</si>
  <si>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</si>
  <si>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</si>
  <si>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</si>
  <si>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</si>
  <si>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</si>
  <si>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</si>
  <si>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</si>
  <si>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</si>
  <si>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</si>
  <si>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</si>
  <si>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</si>
  <si>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</si>
  <si>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</si>
  <si>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</si>
  <si>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</si>
  <si>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</si>
  <si>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</si>
  <si>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</si>
  <si>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</si>
  <si>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</si>
  <si>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</si>
  <si>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</si>
  <si>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</si>
  <si>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</si>
  <si>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</si>
  <si>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</si>
  <si>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</si>
  <si>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</si>
  <si>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</si>
  <si>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</si>
  <si>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</si>
  <si>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</si>
  <si>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</si>
  <si>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</si>
  <si>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</si>
  <si>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</si>
  <si>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</si>
  <si>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</si>
  <si>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</si>
  <si>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</si>
  <si>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</si>
  <si>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</si>
  <si>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</si>
  <si>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</si>
  <si>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</si>
  <si>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</si>
  <si>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</si>
  <si>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</si>
  <si>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</si>
  <si>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</si>
  <si>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</si>
  <si>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</si>
  <si>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</si>
  <si>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</si>
  <si>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</si>
  <si>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</si>
  <si>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</si>
  <si>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</si>
  <si>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</si>
  <si>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</si>
  <si>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</si>
  <si>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</si>
  <si>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</si>
  <si>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</si>
  <si>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</si>
  <si>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</si>
  <si>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</si>
  <si>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</si>
  <si>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</si>
  <si>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</si>
  <si>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</si>
  <si>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</si>
  <si>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</si>
  <si>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</si>
  <si>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</si>
  <si>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</si>
  <si>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</si>
  <si>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</si>
  <si>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</si>
  <si>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</si>
  <si>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</si>
  <si>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</si>
  <si>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</si>
  <si>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</si>
  <si>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</si>
  <si>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</si>
  <si>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</si>
  <si>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</si>
  <si>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</si>
  <si>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</si>
  <si>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</si>
  <si>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</si>
  <si>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</si>
  <si>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</si>
  <si>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</si>
  <si>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</si>
  <si>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</si>
  <si>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</si>
  <si>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</si>
  <si>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</si>
  <si>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</si>
  <si>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</si>
  <si>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</si>
  <si>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</si>
  <si>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</si>
  <si>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</si>
  <si>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</si>
  <si>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</si>
  <si>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</si>
  <si>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</si>
  <si>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</si>
  <si>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</si>
  <si>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</si>
  <si>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</si>
  <si>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</si>
  <si>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</si>
  <si>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</si>
  <si>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</si>
  <si>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</si>
  <si>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</si>
  <si>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</si>
  <si>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</si>
  <si>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</si>
  <si>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</si>
  <si>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</si>
  <si>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</si>
  <si>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</si>
  <si>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</si>
  <si>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</si>
  <si>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</si>
  <si>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</si>
  <si>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</si>
  <si>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</si>
  <si>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</si>
  <si>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</si>
  <si>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</si>
  <si>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</si>
  <si>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</si>
  <si>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</si>
  <si>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</si>
  <si>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</si>
  <si>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</si>
  <si>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</si>
  <si>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</si>
  <si>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</si>
  <si>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</si>
  <si>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</si>
  <si>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</si>
  <si>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</si>
  <si>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</si>
  <si>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</si>
  <si>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</si>
  <si>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</si>
  <si>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</si>
  <si>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</si>
  <si>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</si>
  <si>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</si>
  <si>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</si>
  <si>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</si>
  <si>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</si>
  <si>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</si>
  <si>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</si>
  <si>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</si>
  <si>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</si>
  <si>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</si>
  <si>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</si>
  <si>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</si>
  <si>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</si>
  <si>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</si>
  <si>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</si>
  <si>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</si>
  <si>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</si>
  <si>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</si>
  <si>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</si>
  <si>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</si>
  <si>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</si>
  <si>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</si>
  <si>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</si>
  <si>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</si>
  <si>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</si>
  <si>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</si>
  <si>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</si>
  <si>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</si>
  <si>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</si>
  <si>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</si>
  <si>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</si>
  <si>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</si>
  <si>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</si>
  <si>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</si>
  <si>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</si>
  <si>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</si>
  <si>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</si>
  <si>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</si>
  <si>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</si>
  <si>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</si>
  <si>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</si>
  <si>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</si>
  <si>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</si>
  <si>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</si>
  <si>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</si>
  <si>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</si>
  <si>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</si>
  <si>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</si>
  <si>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</si>
  <si>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</si>
  <si>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</si>
  <si>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</si>
  <si>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</si>
  <si>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</si>
  <si>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</si>
  <si>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</si>
  <si>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</si>
  <si>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</si>
  <si>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</si>
  <si>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</si>
  <si>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</si>
  <si>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</si>
  <si>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</si>
  <si>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</si>
  <si>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</si>
  <si>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</si>
  <si>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</si>
  <si>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</si>
  <si>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</si>
  <si>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</si>
  <si>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</si>
  <si>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</si>
  <si>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</si>
  <si>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</si>
  <si>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</si>
  <si>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</si>
  <si>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</si>
  <si>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</si>
  <si>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</si>
  <si>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</si>
  <si>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</si>
  <si>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</si>
  <si>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</si>
  <si>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</si>
  <si>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</si>
  <si>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</si>
  <si>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</si>
  <si>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</si>
  <si>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</si>
  <si>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</si>
  <si>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</si>
  <si>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</si>
  <si>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</si>
  <si>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</si>
  <si>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</si>
  <si>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</si>
  <si>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</si>
  <si>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</si>
  <si>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</si>
  <si>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</si>
  <si>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</si>
  <si>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</si>
  <si>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</si>
  <si>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</si>
  <si>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</si>
  <si>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</si>
  <si>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</si>
  <si>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</si>
  <si>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</si>
  <si>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</si>
  <si>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</si>
  <si>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</si>
  <si>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</si>
  <si>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</si>
  <si>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</si>
  <si>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</si>
  <si>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</si>
  <si>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</si>
  <si>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</si>
  <si>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</si>
  <si>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</si>
  <si>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</si>
  <si>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</si>
  <si>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</si>
  <si>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</si>
  <si>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</si>
  <si>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</si>
  <si>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</si>
  <si>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</si>
  <si>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</si>
  <si>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</si>
  <si>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</si>
  <si>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</si>
  <si>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</si>
  <si>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</si>
  <si>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</si>
  <si>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</si>
  <si>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</si>
  <si>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</si>
  <si>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</si>
  <si>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</si>
  <si>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</si>
  <si>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</si>
  <si>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</si>
  <si>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</si>
  <si>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</si>
  <si>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</si>
  <si>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</si>
  <si>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</si>
  <si>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</si>
  <si>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</si>
  <si>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</si>
  <si>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</si>
  <si>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</si>
  <si>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</si>
  <si>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</si>
  <si>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</si>
  <si>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</si>
  <si>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</si>
  <si>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</si>
  <si>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</si>
  <si>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</si>
  <si>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</si>
  <si>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</si>
  <si>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</si>
  <si>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</si>
  <si>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</si>
  <si>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</si>
  <si>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</si>
  <si>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</si>
  <si>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</si>
  <si>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</si>
  <si>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</si>
  <si>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</si>
  <si>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</si>
  <si>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</si>
  <si>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</si>
  <si>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PCM-20251102-00001836</t>
  </si>
  <si>
    <t>60 m</t>
  </si>
  <si>
    <t>PCM-20251102-00001522</t>
  </si>
  <si>
    <t>LTE sector flapping due to loss issue / rectifier modules under arrange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</si>
  <si>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</si>
  <si>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</si>
  <si>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</si>
  <si>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</si>
  <si>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</si>
  <si>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</si>
  <si>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PCM-20251102-00001798</t>
  </si>
  <si>
    <t>EM Team on the way ETA: 50 Mins</t>
  </si>
  <si>
    <t>PCM-20251102-00001436</t>
  </si>
  <si>
    <t>minor</t>
  </si>
  <si>
    <t>lte sector down due to rec Module under Arrangment</t>
  </si>
  <si>
    <t>TT-20251102-01582</t>
  </si>
  <si>
    <t>KMS0594</t>
  </si>
  <si>
    <t xml:space="preserve">at site TS </t>
  </si>
  <si>
    <t>latis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</si>
</sst>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6" totalsRowShown="0" headerRowDxfId="48" dataDxfId="47" headerRowBorderDxfId="45" tableBorderDxfId="46" totalsRowBorderDxfId="44">
  <autoFilter ref="A1:L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5" totalsRowShown="0" headerRowDxfId="31" dataDxfId="30" headerRowBorderDxfId="28" tableBorderDxfId="29">
  <autoFilter ref="A1:L3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 totalsRowShown="0" headerRowDxfId="15" dataDxfId="14" headerRowBorderDxfId="12" tableBorderDxfId="13">
  <autoFilter ref="A1:L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300.83309780092532</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8202</v>
      </c>
      <c r="E3" s="134"/>
      <c r="F3" s="135">
        <v>45963.735972222225</v>
      </c>
      <c r="G3" s="136">
        <f ca="1">IFERROR(NOW()-F3,"")</f>
        <v>4.5551504626928363E-2</v>
      </c>
      <c r="H3" s="135">
        <v>45963.735972222225</v>
      </c>
      <c r="I3" s="133" t="str">
        <f>IFERROR(VLOOKUP(D3,DB!A:F,6,0),"")</f>
        <v>Power Cube</v>
      </c>
      <c r="J3" s="133" t="str">
        <f>IFERROR(VLOOKUP(D3,DB!A:G,7,0),"")</f>
        <v>Good+No BB Design</v>
      </c>
      <c r="K3" s="137" t="s">
        <v>39024</v>
      </c>
      <c r="L3" s="138" t="str">
        <f>IFERROR(VLOOKUP(D3,DB!A:I,9,0),"")</f>
        <v>Latis</v>
      </c>
    </row>
    <row r="4" spans="1:15" ht="15" customHeight="1">
      <c r="A4" s="132"/>
      <c r="B4" s="133" t="str">
        <f>IFERROR(VLOOKUP(D4,DB!A:K,11,0),"")</f>
        <v/>
      </c>
      <c r="C4" s="133"/>
      <c r="D4" s="133"/>
      <c r="E4" s="134"/>
      <c r="F4" s="135"/>
      <c r="G4" s="136">
        <f ca="1">IFERROR(NOW()-F4,"")</f>
        <v>45963.781523726851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45963.781523726851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45963.781523726851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45963.781523726851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45963.781523726851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45963.781523726851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45963.781523726851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45963.781523726851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45963.781523726851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45963.781523726851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45963.781523726851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45963.781523726851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45963.781523726851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45963.781523726851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45963.781523726851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45963.781523726851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45963.781523726851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45963.781523726851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45963.781523726851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45963.781523726851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45963.781523726851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45963.781523726851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45963.781523726851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45963.781523726851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45963.781523726851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45963.781523726851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45963.781523726851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45963.781523726851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45963.781523726851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45963.781523726851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45963.781523726851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45963.781523726851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45963.781523726851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45963.781523726851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45963.781523726851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45963.781523726851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45963.781523726851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45963.781523726851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45963.781523726851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45963.781523726851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45963.781523726851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45963.781523726851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45963.781523726851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45963.781523726851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45963.781523726851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45963.781523726851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45963.781523726851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45963.781523726851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45963.781523726851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45963.781523726851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45963.781523726851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45963.781523726851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45963.781523726851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45963.781523726851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45963.781523726851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45963.781523726851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45963.781523726851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45963.781523726851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45963.781523726851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45963.781523726851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45963.781523726851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45963.781523726851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45963.781523726851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45963.781523726851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45963.781523726851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45963.781523726851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45963.781523726851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45963.781523726851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45963.781523726851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45963.781523726851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45963.781523726851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45963.781523726851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45963.781523726851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45963.781523726851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45963.781523726851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45963.781523726851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45963.781523726851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45963.781523726851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45963.781523726851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45963.781523726851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45963.781523726851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45963.781523726851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45963.781523726851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45963.781523726851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45963.781523726851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45963.781523726851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45963.781523726851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45963.781523726851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45963.781523726851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45963.781523726851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45963.781523726851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45963.781523726851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45963.781523726851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45963.781523726851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45963.781523726851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45963.781523726851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45963.781523726851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45963.781523726851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45963.781523726851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45963.781523726851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45963.781523726851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45963.781523726851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45963.781523726851</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45963.781523726851</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45963.781523726851</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45963.781523726851</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45963.781523726851</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45963.781523726851</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45963.781523726851</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45963.781523726851</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A2426207-8915-4835-B091-F7E823013913}"/>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138.78168576388998</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5.0394403935206356</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45963.781523726851</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45963.781523726851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45963.781523726851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45963.781523726851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45963.781523726851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45963.781523726851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45963.781523726851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45963.781523726851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45963.781523726851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45963.781523726851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45963.781523726851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45963.781523726851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45963.781523726851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45963.781523726851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45963.781523726851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45963.781523726851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45963.781523726851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45963.781523726851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45963.781523726851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45963.781523726851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45963.781523726851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45963.781523726851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45963.781523726851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45963.781523726851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45963.781523726851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45963.781523726851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45963.781523726851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45963.781523726851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45963.781523726851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45963.781523726851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45963.781523726851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45963.781523726851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45963.781523726851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45963.781523726851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45963.781523726851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45963.781523726851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45963.781523726851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45963.781523726851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45963.781523726851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45963.781523726851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45963.781523726851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45963.781523726851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45963.781523726851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45963.781523726851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45963.781523726851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45963.781523726851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45963.781523726851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45963.781523726851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45963.781523726851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45963.781523726851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45963.781523726851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45963.781523726851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45963.781523726851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45963.781523726851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45963.781523726851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45963.781523726851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45963.781523726851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45963.781523726851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45963.781523726851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45963.781523726851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45963.781523726851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45963.781523726851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45963.781523726851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45963.781523726851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45963.781523726851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45963.781523726851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45963.781523726851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45963.781523726851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45963.781523726851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45963.781523726851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45963.781523726851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45963.781523726851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45963.781523726851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45963.781523726851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45963.781523726851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45963.781523726851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45963.781523726851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45963.781523726851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45963.781523726851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45963.781523726851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45963.781523726851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45963.781523726851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45963.781523726851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45963.781523726851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45963.781523726851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45963.781523726851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45963.781523726851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45963.781523726851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45963.781523726851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45963.781523726851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45963.781523726851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45963.781523726851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45963.781523726851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45963.781523726851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45963.781523726851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45963.781523726851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45963.781523726851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45963.781523726851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45963.781523726851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45963.781523726851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45963.781523726851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45963.781523726851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45963.781523726851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45963.781523726851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45963.781523726851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45963.781523726851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45963.781523726851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45963.781523726851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45963.781523726851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45963.781523726851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45963.781523726851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45963.781523726851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45963.781523726851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45963.781523726851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45963.781523726851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45963.781523726851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45963.781523726851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45963.781523726851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45963.781523726851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45963.781523726851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45963.781523726851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45963.781523726851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45963.781523726851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45963.781523726851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45963.781523726851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45963.781523726851</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45963.781523726851</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45963.781523726851</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45963.781523726851</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45963.781523726851</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45963.781523726851</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45963.781523726851</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45963.781523726851</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45963.781523726851</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45963.781523726851</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45963.781523726851</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45963.781523726851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45963.781523726851</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45963.781523726851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45963.781523726851</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45963.781523726851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45963.781523726851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45963.781523726851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45963.781523726851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45963.781523726851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45963.781523726851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45963.781523726851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45963.781523726851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45963.781523726851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45963.781523726851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45963.781523726851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45963.781523726851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45963.781523726851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45963.781523726851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45963.781523726851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45963.781523726851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45963.781523726851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45963.781523726851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45963.781523726851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45963.781523726851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45963.781523726851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45963.781523726851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45963.781523726851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45963.781523726851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45963.781523726851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45963.781523726851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45963.781523726851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45963.781523726851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45963.781523726851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45963.781523726851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45963.781523726851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45963.781523726851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45963.781523726851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45963.781523726851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45963.781523726851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45963.781523726851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45963.781523726851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45963.781523726851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45963.781523726851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45963.781523726851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45963.781523726851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45963.781523726851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45963.781523726851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45963.781523726851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45963.781523726851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45963.781523726851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45963.781523726851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45963.781523726851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45963.781523726851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45963.781523726851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45963.781523726851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45963.781523726851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45963.781523726851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45963.781523726851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45963.781523726851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45963.781523726851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45963.781523726851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45963.781523726851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45963.781523726851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45963.781523726851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45963.781523726851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45963.781523726851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45963.781523726851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45963.781523726851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45963.781523726851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45963.781523726851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45963.781523726851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45963.781523726851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45963.781523726851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45963.781523726851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45963.781523726851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45963.781523726851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45963.781523726851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45963.781523726851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45963.781523726851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45963.781523726851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45963.781523726851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45963.781523726851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45963.781523726851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45963.781523726851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45963.781523726851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45963.781523726851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45963.781523726851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45963.781523726851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45963.781523726851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45963.781523726851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45963.781523726851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45963.781523726851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45963.781523726851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45963.781523726851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45963.781523726851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45963.781523726851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45963.781523726851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45963.781523726851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45963.781523726851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45963.781523726851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45963.781523726851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45963.781523726851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45963.781523726851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45963.781523726851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45963.781523726851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45963.781523726851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45963.781523726851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45963.781523726851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45963.781523726851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45963.781523726851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45963.781523726851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45963.781523726851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45963.781523726851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45963.781523726851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45963.781523726851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45963.781523726851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45963.781523726851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45963.781523726851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45963.781523726851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45963.781523726851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45963.781523726851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45963.781523726851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45963.781523726851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45963.781523726851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45963.781523726851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45963.781523726851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45963.781523726851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45963.781523726851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45963.781523726851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45963.781523726851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45963.781523726851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45963.781523726851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45963.781523726851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45963.781523726851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45963.781523726851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45963.781523726851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45963.781523726851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45963.781523726851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45963.781523726851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45963.781523726851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45963.781523726851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45963.781523726851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45963.781523726851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45963.781523726851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45963.781523726851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45963.781523726851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45963.781523726851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45963.781523726851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45963.781523726851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45963.781523726851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45963.781523726851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45963.781523726851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45963.781523726851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45963.781523726851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45963.781523726851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45963.781523726851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45963.781523726851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45963.781523726851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45963.781523726851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45963.781523726851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45963.781523726851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45963.781523726851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45963.781523726851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45963.781523726851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45963.781523726851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45963.781523726851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45963.781523726851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45963.781523726851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45963.781523726851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45963.781523726851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45963.781523726851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45963.781523726851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45963.781523726851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45963.781523726851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45963.781523726851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45963.781523726851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45963.781523726851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45963.781523726851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45963.781523726851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45963.781523726851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45963.781523726851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45963.781523726851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45963.781523726851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45963.781523726851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45963.781523726851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45963.781523726851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45963.781523726851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45963.781523726851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45963.781523726851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45963.781523726851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45963.781523726851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45963.781523726851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45963.781523726851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45963.781523726851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45963.781523726851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45963.781523726851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45963.781523726851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45963.781523726851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45963.781523726851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45963.781523726851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45963.781523726851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45963.781523726851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45963.781523726851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45963.781523726851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45963.781523726851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45963.781523726851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45963.781523726851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45963.781523726851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45963.781523726851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45963.781523726851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45963.781523726851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45963.781523726851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45963.781523726851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45963.781523726851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45963.781523726851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45963.781523726851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45963.781523726851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45963.781523726851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45963.781523726851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45963.781523726851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45963.781523726851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45963.781523726851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45963.781523726851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45963.781523726851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45963.781523726851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45963.781523726851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45963.781523726851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45963.781523726851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45963.781523726851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45963.781523726851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45963.781523726851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45963.781523726851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45963.781523726851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45963.781523726851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45963.781523726851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45963.781523726851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45963.781523726851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45963.781523726851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45963.781523726851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45963.781523726851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45963.781523726851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45963.781523726851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45963.781523726851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45963.781523726851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45963.781523726851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45963.781523726851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45963.781523726851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45963.781523726851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45963.781523726851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45963.781523726851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45963.781523726851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45963.781523726851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45963.781523726851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45963.781523726851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45963.781523726851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45963.781523726851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45963.781523726851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45963.781523726851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45963.781523726851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45963.781523726851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45963.781523726851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45963.781523726851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45963.781523726851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45963.781523726851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45963.781523726851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45963.781523726851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45963.781523726851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45963.781523726851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45963.781523726851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45963.781523726851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45963.781523726851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45963.781523726851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45963.781523726851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45963.781523726851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45963.781523726851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45963.781523726851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45963.781523726851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45963.781523726851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45963.781523726851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45963.781523726851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45963.781523726851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45963.781523726851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45963.781523726851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45963.781523726851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45963.781523726851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45963.781523726851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45963.781523726851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45963.781523726851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45963.781523726851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45963.781523726851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45963.781523726851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45963.781523726851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45963.781523726851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45963.781523726851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45963.781523726851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45963.781523726851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45963.781523726851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45963.781523726851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45963.781523726851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45963.781523726851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45963.781523726851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45963.781523726851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45963.781523726851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45963.781523726851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45963.781523726851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45963.781523726851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45963.781523726851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45963.781523726851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45963.781523726851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45963.781523726851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45963.781523726851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45963.781523726851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45963.781523726851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45963.781523726851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45963.781523726851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45963.781523726851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45963.781523726851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45963.781523726851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45963.781523726851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45963.781523726851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45963.781523726851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45963.781523726851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45963.781523726851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45963.781523726851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45963.781523726851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45963.781523726851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45963.781523726851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45963.781523726851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45963.781523726851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45963.781523726851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45963.781523726851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45963.781523726851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45963.781523726851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45963.781523726851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45963.781523726851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45963.781523726851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45963.781523726851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45963.781523726851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45963.781523726851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45963.781523726851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45963.781523726851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45963.781523726851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45963.781523726851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45963.781523726851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45963.781523726851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45963.781523726851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45963.781523726851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45963.781523726851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45963.781523726851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45963.781523726851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45963.781523726851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45963.781523726851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45963.781523726851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45963.781523726851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45963.781523726851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45963.781523726851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45963.781523726851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45963.781523726851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45963.781523726851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45963.781523726851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45963.781523726851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45963.781523726851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45963.781523726851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45963.781523726851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45963.781523726851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45963.781523726851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45963.781523726851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45963.781523726851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45963.781523726851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45963.781523726851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45963.781523726851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45963.781523726851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45963.781523726851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45963.781523726851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45963.781523726851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45963.781523726851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45963.781523726851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45963.781523726851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45963.781523726851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45963.781523726851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45963.781523726851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45963.781523726851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45963.781523726851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45963.781523726851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45963.781523726851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45963.781523726851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45963.781523726851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45963.781523726851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45963.781523726851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45963.781523726851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45963.781523726851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45963.781523726851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45963.781523726851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45963.781523726851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45963.781523726851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45963.781523726851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45963.781523726851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45963.781523726851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45963.781523726851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45963.781523726851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45963.781523726851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45963.781523726851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45963.781523726851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45963.781523726851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45963.781523726851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45963.781523726851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45963.781523726851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45963.781523726851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45963.781523726851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45963.781523726851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45963.781523726851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45963.781523726851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45963.781523726851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45963.781523726851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45963.781523726851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45963.781523726851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45963.781523726851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45963.781523726851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45963.781523726851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45963.781523726851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45963.781523726851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45963.781523726851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45963.781523726851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45963.781523726851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45963.781523726851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45963.781523726851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45963.781523726851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45963.781523726851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45963.781523726851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45963.781523726851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45963.781523726851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45963.781523726851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45963.781523726851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45963.781523726851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45963.781523726851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45963.781523726851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45963.781523726851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45963.781523726851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45963.781523726851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45963.781523726851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45963.781523726851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45963.781523726851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45963.781523726851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45963.781523726851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45963.781523726851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45963.781523726851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45963.781523726851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45963.781523726851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45963.781523726851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45963.781523726851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45963.781523726851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45963.781523726851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45963.781523726851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45963.781523726851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45963.781523726851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45963.781523726851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45963.781523726851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45963.781523726851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45963.781523726851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45963.781523726851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45963.781523726851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45963.781523726851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45963.781523726851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45963.781523726851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45963.781523726851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45963.781523726851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45963.781523726851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45963.781523726851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45963.781523726851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45963.781523726851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45963.781523726851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45963.781523726851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45963.781523726851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45963.781523726851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45963.781523726851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45963.781523726851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45963.781523726851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45963.781523726851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45963.781523726851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45963.781523726851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45963.781523726851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45963.781523726851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45963.781523726851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45963.781523726851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45963.781523726851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45963.781523726851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45963.781523726851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45963.781523726851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45963.781523726851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45963.781523726851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45963.781523726851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45963.781523726851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45963.781523726851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45963.781523726851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45963.781523726851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45963.781523726851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45963.781523726851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45963.781523726851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45963.781523726851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45963.781523726851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45963.781523726851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45963.781523726851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45963.781523726851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45963.781523726851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45963.781523726851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45963.781523726851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45963.781523726851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45963.781523726851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45963.781523726851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45963.781523726851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45963.781523726851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45963.781523726851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45963.781523726851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45963.781523726851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45963.781523726851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45963.781523726851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45963.781523726851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45963.781523726851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45963.781523726851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45963.781523726851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45963.781523726851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45963.781523726851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45963.781523726851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45963.781523726851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45963.781523726851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45963.781523726851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45963.781523726851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45963.781523726851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45963.781523726851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45963.781523726851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45963.781523726851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45963.781523726851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45963.781523726851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45963.781523726851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45963.781523726851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45963.781523726851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45963.781523726851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45963.781523726851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45963.781523726851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45963.781523726851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45963.781523726851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45963.781523726851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45963.781523726851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45963.781523726851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45963.781523726851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45963.781523726851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45963.781523726851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45963.781523726851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45963.781523726851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45963.781523726851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45963.781523726851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45963.781523726851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45963.781523726851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45963.781523726851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45963.781523726851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45963.781523726851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45963.781523726851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45963.781523726851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45963.781523726851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45963.781523726851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45963.781523726851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45963.781523726851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45963.781523726851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45963.781523726851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45963.781523726851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45963.781523726851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45963.781523726851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45963.781523726851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45963.781523726851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45963.781523726851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45963.781523726851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45963.781523726851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45963.781523726851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45963.781523726851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45963.781523726851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45963.781523726851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45963.781523726851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45963.781523726851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45963.781523726851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45963.781523726851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45963.781523726851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45963.781523726851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45963.781523726851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45963.781523726851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45963.781523726851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45963.781523726851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45963.781523726851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45963.781523726851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45963.781523726851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45963.781523726851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45963.781523726851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45963.781523726851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45963.781523726851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45963.781523726851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45963.781523726851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45963.781523726851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45963.781523726851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45963.781523726851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45963.781523726851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45963.781523726851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45963.781523726851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45963.781523726851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45963.781523726851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45963.781523726851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45963.781523726851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45963.781523726851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45963.781523726851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45963.781523726851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45963.781523726851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45963.781523726851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45963.781523726851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45963.781523726851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45963.781523726851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45963.781523726851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45963.781523726851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45963.781523726851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45963.781523726851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45963.781523726851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45963.781523726851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45963.781523726851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45963.781523726851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45963.781523726851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45963.781523726851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45963.781523726851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45963.781523726851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45963.781523726851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45963.781523726851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45963.781523726851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45963.781523726851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45963.781523726851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45963.781523726851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45963.781523726851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45963.781523726851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45963.781523726851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45963.781523726851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45963.781523726851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45963.781523726851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45963.781523726851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45963.781523726851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45963.781523726851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45963.781523726851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45963.781523726851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45963.781523726851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45963.781523726851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45963.781523726851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45963.781523726851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45963.781523726851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45963.781523726851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45963.781523726851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45963.781523726851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45963.781523726851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45963.781523726851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45963.781523726851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45963.781523726851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45963.781523726851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45963.781523726851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45963.781523726851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45963.781523726851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45963.781523726851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45963.781523726851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45963.781523726851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45963.781523726851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45963.781523726851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45963.781523726851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45963.781523726851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45963.781523726851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45963.781523726851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45963.781523726851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45963.781523726851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45963.781523726851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45963.781523726851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45963.781523726851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45963.781523726851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45963.781523726851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45963.781523726851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45963.781523726851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45963.781523726851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45963.781523726851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45963.781523726851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45963.781523726851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45963.781523726851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45963.781523726851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45963.781523726851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45963.781523726851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45963.781523726851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45963.781523726851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45963.781523726851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45963.781523726851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45963.781523726851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45963.781523726851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45963.781523726851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45963.781523726851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45963.781523726851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45963.781523726851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45963.781523726851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45963.781523726851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45963.781523726851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45963.781523726851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45963.781523726851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45963.781523726851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45963.781523726851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45963.781523726851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45963.781523726851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45963.781523726851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45963.781523726851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45963.781523726851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45963.781523726851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45963.781523726851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45963.781523726851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45963.781523726851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45963.781523726851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45963.781523726851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45963.781523726851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45963.781523726851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45963.781523726851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45963.781523726851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45963.781523726851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45963.781523726851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45963.781523726851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45963.781523726851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45963.781523726851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45963.781523726851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45963.781523726851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45963.781523726851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45963.781523726851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45963.781523726851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45963.781523726851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45963.781523726851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45963.781523726851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45963.781523726851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45963.781523726851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45963.781523726851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45963.781523726851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45963.781523726851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45963.781523726851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45963.781523726851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45963.781523726851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45963.781523726851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45963.781523726851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45963.781523726851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45963.781523726851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45963.781523726851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45963.781523726851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45963.781523726851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45963.781523726851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45963.781523726851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45963.781523726851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45963.781523726851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45963.781523726851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45963.781523726851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45963.781523726851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45963.781523726851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45963.781523726851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45963.781523726851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45963.781523726851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45963.781523726851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45963.781523726851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45963.781523726851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45963.781523726851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45963.781523726851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45963.781523726851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45963.781523726851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45963.781523726851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45963.781523726851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45963.781523726851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45963.781523726851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45963.781523726851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45963.781523726851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45963.781523726851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45963.781523726851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45963.781523726851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45963.781523726851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45963.781523726851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45963.781523726851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45963.781523726851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45963.781523726851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45963.781523726851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45963.781523726851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45963.781523726851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45963.781523726851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45963.781523726851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45963.781523726851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45963.781523726851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45963.781523726851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45963.781523726851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45963.781523726851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45963.781523726851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45963.781523726851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45963.781523726851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45963.781523726851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45963.781523726851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45963.781523726851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45963.781523726851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45963.781523726851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45963.781523726851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45963.781523726851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45963.781523726851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45963.781523726851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45963.781523726851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45963.781523726851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45963.781523726851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45963.781523726851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45963.781523726851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45963.781523726851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45963.781523726851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45963.781523726851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45963.781523726851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45963.781523726851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45963.781523726851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45963.781523726851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45963.781523726851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45963.781523726851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45963.781523726851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45963.781523726851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45963.781523726851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45963.781523726851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45963.781523726851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45963.781523726851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45963.781523726851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45963.781523726851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45963.781523726851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45963.781523726851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45963.781523726851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45963.781523726851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45963.781523726851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45963.781523726851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45963.781523726851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45963.781523726851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45963.781523726851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45963.781523726851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45963.781523726851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45963.781523726851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45963.781523726851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45963.781523726851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45963.781523726851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45963.781523726851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45963.781523726851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45963.781523726851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45963.781523726851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45963.781523726851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45963.781523726851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45963.781523726851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45963.781523726851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45963.781523726851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45963.781523726851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45963.781523726851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45963.781523726851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45963.781523726851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45963.781523726851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45963.781523726851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45963.781523726851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45963.781523726851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45963.781523726851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45963.781523726851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45963.781523726851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45963.781523726851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45963.781523726851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45963.781523726851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45963.781523726851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45963.781523726851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45963.781523726851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45963.781523726851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45963.781523726851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45963.781523726851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45963.781523726851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45963.781523726851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45963.781523726851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45963.781523726851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45963.781523726851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45963.781523726851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45963.781523726851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45963.781523726851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45963.781523726851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45963.781523726851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45963.781523726851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45963.781523726851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45963.781523726851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45963.781523726851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45963.781523726851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45963.781523726851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45963.781523726851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45963.781523726851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45963.781523726851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45963.781523726851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45963.781523726851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45963.781523726851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45963.781523726851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45963.781523726851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45963.781523726851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45963.781523726851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45963.781523726851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45963.781523726851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45963.781523726851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45963.781523726851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45963.781523726851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45963.781523726851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45963.781523726851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45963.781523726851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45963.781523726851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45963.781523726851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45963.781523726851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45963.781523726851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45963.781523726851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45963.781523726851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45963.781523726851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45963.781523726851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45963.781523726851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45963.781523726851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45963.781523726851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45963.781523726851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45963.781523726851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45963.781523726851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45963.781523726851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45963.781523726851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45963.781523726851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45963.781523726851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45963.781523726851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45963.781523726851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45963.781523726851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45963.781523726851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45963.781523726851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45963.781523726851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45963.781523726851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45963.781523726851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45963.781523726851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45963.781523726851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45963.781523726851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45963.781523726851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45963.781523726851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45963.781523726851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45963.781523726851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45963.781523726851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45963.781523726851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45963.781523726851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45963.781523726851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45963.781523726851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45963.781523726851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45963.781523726851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45963.781523726851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45963.781523726851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45963.781523726851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45963.781523726851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45963.781523726851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45963.781523726851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45963.781523726851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45963.781523726851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45963.781523726851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45963.781523726851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45963.781523726851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45963.781523726851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45963.781523726851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45963.781523726851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45963.781523726851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45963.781523726851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45963.781523726851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45963.781523726851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45963.781523726851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45963.781523726851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45963.781523726851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45963.781523726851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45963.781523726851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45963.781523726851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45963.781523726851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45963.781523726851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45963.781523726851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45963.781523726851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45963.781523726851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45963.781523726851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45963.781523726851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45963.781523726851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45963.781523726851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45963.781523726851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45963.781523726851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45963.781523726851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45963.781523726851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45963.781523726851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45963.781523726851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45963.781523726851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45963.781523726851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45963.781523726851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45963.781523726851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45963.781523726851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45963.781523726851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45963.781523726851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45963.781523726851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45963.781523726851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45963.781523726851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45963.781523726851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45963.781523726851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45963.781523726851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45963.781523726851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45963.781523726851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45963.781523726851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45963.781523726851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45963.781523726851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45963.781523726851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45963.781523726851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45963.781523726851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45963.781523726851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45963.781523726851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45963.781523726851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45963.781523726851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45963.781523726851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45963.781523726851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45963.781523726851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45963.781523726851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45963.781523726851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45963.781523726851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45963.781523726851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45963.781523726851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45963.781523726851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45963.781523726851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45963.781523726851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45963.781523726851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45963.781523726851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45963.781523726851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45963.781523726851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45963.781523726851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45963.781523726851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45963.781523726851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45963.781523726851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45963.781523726851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45963.781523726851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45963.781523726851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45963.781523726851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45963.781523726851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45963.781523726851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45963.781523726851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45963.781523726851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45963.781523726851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45963.781523726851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45963.781523726851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45963.781523726851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45963.781523726851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45963.781523726851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45963.781523726851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45963.781523726851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45963.781523726851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45963.781523726851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45963.781523726851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45963.781523726851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45963.781523726851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45963.781523726851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45963.781523726851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45963.781523726851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45963.781523726851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45963.781523726851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45963.781523726851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45963.781523726851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45963.781523726851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45963.781523726851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45963.781523726851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45963.781523726851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45963.781523726851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45963.781523726851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45963.781523726851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45963.781523726851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45963.781523726851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45963.781523726851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45963.781523726851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45963.781523726851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45963.781523726851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45963.781523726851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45963.781523726851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45963.781523726851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45963.781523726851</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45963.781523726851</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45963.781523726851</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45963.781523726851</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45963.781523726851</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45963.781523726851</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45963.781523726851</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45963.781523726851</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45963.781523726851</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45963.781523726851</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45963.781523726851</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6"/>
  <sheetViews>
    <sheetView tabSelected="1" workbookViewId="0">
      <selection activeCell="A7" sqref="A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260.30080613425525</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3</v>
      </c>
      <c r="D3" s="120" t="s">
        <v>31199</v>
      </c>
      <c r="E3" s="97" t="s">
        <v>39021</v>
      </c>
      <c r="F3" s="122">
        <v>45963.776388888888</v>
      </c>
      <c r="G3" s="123">
        <f ca="1">IFERROR(NOW()-F3,"")</f>
        <v>5.1348379638511688E-3</v>
      </c>
      <c r="H3" s="122">
        <v>45963.742094907408</v>
      </c>
      <c r="I3" s="118" t="str">
        <f>IFERROR(VLOOKUP(D3,DB!A:F,6,0),"")</f>
        <v>SCECO</v>
      </c>
      <c r="J3" s="118" t="str">
        <f>IFERROR(VLOOKUP(D3,DB!A:G,7,0),"")</f>
        <v>Dead</v>
      </c>
      <c r="K3" s="124" t="s">
        <v>39112</v>
      </c>
      <c r="L3" s="120" t="str">
        <f>IFERROR(VLOOKUP(D3,DB!A:I,9,0),"")</f>
        <v>Latis</v>
      </c>
    </row>
    <row r="4" spans="1:16" ht="15" customHeight="1">
      <c r="A4" s="118" t="s">
        <v>39113</v>
      </c>
      <c r="B4" s="118" t="str">
        <f>IFERROR(VLOOKUP(D4,DB!A:K,11,0),"")</f>
        <v>R4</v>
      </c>
      <c r="C4" s="119">
        <v>1</v>
      </c>
      <c r="D4" s="120" t="s">
        <v>29054</v>
      </c>
      <c r="E4" s="97" t="s">
        <v>39021</v>
      </c>
      <c r="F4" s="122">
        <v>45963.6562962963</v>
      </c>
      <c r="G4" s="123">
        <f ca="1">IFERROR(NOW()-F4,"")</f>
        <v>0.1252274305516039</v>
      </c>
      <c r="H4" s="122">
        <v>45963.779872685183</v>
      </c>
      <c r="I4" s="118" t="str">
        <f>IFERROR(VLOOKUP(D4,DB!A:F,6,0),"")</f>
        <v>SCECO</v>
      </c>
      <c r="J4" s="118" t="str">
        <f>IFERROR(VLOOKUP(D4,DB!A:G,7,0),"")</f>
        <v>Dead+Dead</v>
      </c>
      <c r="K4" s="124" t="s">
        <v>39114</v>
      </c>
      <c r="L4" s="120" t="str">
        <f>IFERROR(VLOOKUP(D4,DB!A:I,9,0),"")</f>
        <v>Latis</v>
      </c>
    </row>
    <row r="5" spans="1:16" ht="15" customHeight="1">
      <c r="A5" s="118"/>
      <c r="B5" s="118" t="str">
        <f>IFERROR(VLOOKUP(D5,DB!A:K,11,0),"")</f>
        <v/>
      </c>
      <c r="C5" s="119"/>
      <c r="D5" s="120"/>
      <c r="E5" s="97" t="s">
        <v>39021</v>
      </c>
      <c r="F5" s="122"/>
      <c r="G5" s="123">
        <f ca="1">IFERROR(NOW()-F5,"")</f>
        <v>45963.781523726851</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45963.781523726851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45963.781523726851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45963.781523726851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45963.781523726851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45963.781523726851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45963.781523726851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45963.781523726851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45963.781523726851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45963.781523726851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45963.781523726851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45963.781523726851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45963.781523726851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t="s">
        <v>39021</v>
      </c>
      <c r="F18" s="122"/>
      <c r="G18" s="123">
        <f ca="1">IFERROR(NOW()-F18,"")</f>
        <v>45963.781523726851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45963.781523726851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45963.781523726851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45963.781523726851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45963.781523726851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45963.781523726851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45963.781523726851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121"/>
      <c r="F25" s="122"/>
      <c r="G25" s="123">
        <f ca="1">IFERROR(NOW()-F25,"")</f>
        <v>45963.781523726851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45963.781523726851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45963.781523726851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45963.781523726851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45963.781523726851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75"/>
      <c r="E30" s="121"/>
      <c r="F30" s="122"/>
      <c r="G30" s="123">
        <f ca="1">IFERROR(NOW()-F30,"")</f>
        <v>45963.781523726851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45963.781523726851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45963.781523726851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45963.781523726851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45963.781523726851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45963.781523726851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45963.781523726851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45963.781523726851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45963.781523726851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45963.781523726851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45963.781523726851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45963.781523726851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45963.781523726851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45963.781523726851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45963.781523726851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45963.781523726851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45963.781523726851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45963.781523726851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45963.781523726851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45963.781523726851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45963.781523726851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45963.781523726851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45963.781523726851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45963.781523726851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45963.781523726851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45963.781523726851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45963.781523726851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45963.781523726851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45963.781523726851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45963.781523726851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45963.781523726851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45963.781523726851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45963.781523726851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45963.781523726851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45963.781523726851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45963.781523726851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45963.781523726851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45963.781523726851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45963.781523726851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45963.781523726851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45963.781523726851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45963.781523726851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45963.781523726851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45963.781523726851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45963.781523726851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45963.781523726851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45963.781523726851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45963.781523726851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45963.781523726851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45963.781523726851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45963.781523726851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45963.781523726851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45963.781523726851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45963.781523726851</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45963.781523726851</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45963.781523726851</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45963.781523726851</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45963.781523726851</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45963.781523726851</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45963.781523726851</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45963.781523726851</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45963.781523726851</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45963.781523726851</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45963.781523726851</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45963.781523726851</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45963.781523726851</v>
      </c>
      <c r="H95" s="122"/>
      <c r="I95" s="118" t="str">
        <f>IFERROR(VLOOKUP(D95,DB!A:F,6,0),"")</f>
        <v/>
      </c>
      <c r="J95" s="118" t="str">
        <f>IFERROR(VLOOKUP(D95,DB!A:G,7,0),"")</f>
        <v/>
      </c>
      <c r="K95" s="124"/>
      <c r="L95" s="120" t="str">
        <f>IFERROR(VLOOKUP(D95,DB!A:I,9,0),"")</f>
        <v/>
      </c>
    </row>
    <row r="96" spans="1:12" ht="15" customHeight="1">
      <c r="A96" s="125"/>
      <c r="B96" s="125" t="str">
        <f>IFERROR(VLOOKUP(D96,DB!A:K,11,0),"")</f>
        <v/>
      </c>
      <c r="C96" s="126"/>
      <c r="D96" s="127"/>
      <c r="E96" s="128"/>
      <c r="F96" s="129"/>
      <c r="G96" s="130">
        <f ca="1">IFERROR(NOW()-F96,"")</f>
        <v>45963.781523726851</v>
      </c>
      <c r="H96" s="129"/>
      <c r="I96" s="125" t="str">
        <f>IFERROR(VLOOKUP(D96,DB!A:F,6,0),"")</f>
        <v/>
      </c>
      <c r="J96" s="125" t="str">
        <f>IFERROR(VLOOKUP(D96,DB!A:G,7,0),"")</f>
        <v/>
      </c>
      <c r="K96" s="131"/>
      <c r="L96" s="127" t="str">
        <f>IFERROR(VLOOKUP(D96,DB!A:I,9,0),"")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3"/>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71.949463541663135</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39102</v>
      </c>
      <c r="F3" s="38">
        <v>45926.188877314817</v>
      </c>
      <c r="G3" s="143">
        <f t="shared" ref="G3" ca="1" si="0">IFERROR(NOW()-F3,"")</f>
        <v>37.59264641203481</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39102</v>
      </c>
      <c r="F4" s="152">
        <v>45948.661111111112</v>
      </c>
      <c r="G4" s="153">
        <f ca="1">IFERROR(NOW()-F4,"")</f>
        <v>15.120412615739042</v>
      </c>
      <c r="H4" s="152">
        <v>45948.661111111112</v>
      </c>
      <c r="I4" s="151" t="str">
        <f>IFERROR(VLOOKUP(D4,DB!A:F,6,0),"")</f>
        <v>SCECO</v>
      </c>
      <c r="J4" s="151" t="str">
        <f>IFERROR(VLOOKUP(D4,DB!A:G,7,0),"")</f>
        <v>Dead</v>
      </c>
      <c r="K4" s="151" t="s">
        <v>39120</v>
      </c>
      <c r="L4" s="151" t="str">
        <f>IFERROR(VLOOKUP(D4,DB!A:I,9,0),"")</f>
        <v>Latis</v>
      </c>
    </row>
    <row r="5" spans="1:13" ht="15">
      <c r="A5" s="151" t="s">
        <v>39121</v>
      </c>
      <c r="B5" s="151" t="str">
        <f>IFERROR(VLOOKUP(D5,DB!A:K,11,0),"")</f>
        <v>R5</v>
      </c>
      <c r="C5" s="151">
        <v>1</v>
      </c>
      <c r="D5" s="151" t="s">
        <v>34354</v>
      </c>
      <c r="E5" s="151" t="s">
        <v>39102</v>
      </c>
      <c r="F5" s="152">
        <v>45963.754849537036</v>
      </c>
      <c r="G5" s="153">
        <f ca="1">IFERROR(NOW()-F5,"")</f>
        <v>2.6674189815821592E-2</v>
      </c>
      <c r="H5" s="152">
        <v>45963.739571759259</v>
      </c>
      <c r="I5" s="151" t="str">
        <f>IFERROR(VLOOKUP(D5,DB!A:F,6,0),"")</f>
        <v>SCECO</v>
      </c>
      <c r="J5" s="151" t="str">
        <f>IFERROR(VLOOKUP(D5,DB!A:G,7,0),"")</f>
        <v>Good</v>
      </c>
      <c r="K5" s="151" t="s">
        <v>39122</v>
      </c>
      <c r="L5" s="151" t="str">
        <f>IFERROR(VLOOKUP(D5,DB!A:I,9,0),"")</f>
        <v>Latis</v>
      </c>
    </row>
    <row r="6" spans="1:13" ht="15">
      <c r="A6" s="151"/>
      <c r="B6" s="151" t="str">
        <f>IFERROR(VLOOKUP(D6,DB!A:K,11,0),"")</f>
        <v/>
      </c>
      <c r="C6" s="151"/>
      <c r="D6" s="151"/>
      <c r="E6" s="151"/>
      <c r="F6" s="152"/>
      <c r="G6" s="153">
        <f ca="1">IFERROR(NOW()-F6,"")</f>
        <v>45963.781523726851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45963.781523726851</v>
      </c>
      <c r="H7" s="152"/>
      <c r="I7" s="151" t="str">
        <f>IFERROR(VLOOKUP(D7,DB!A:F,6,0),"")</f>
        <v/>
      </c>
      <c r="J7" s="151" t="str">
        <f>IFERROR(VLOOKUP(D7,DB!A:G,7,0),"")</f>
        <v/>
      </c>
      <c r="K7" s="151"/>
      <c r="L7" s="151" t="str">
        <f>IFERROR(VLOOKUP(D7,DB!A:I,9,0),"")</f>
        <v/>
      </c>
    </row>
    <row r="8" spans="1:13" ht="15.75">
      <c r="A8" s="151"/>
      <c r="B8" s="151" t="str">
        <f>IFERROR(VLOOKUP(D8,DB!A:K,11,0),"")</f>
        <v/>
      </c>
      <c r="C8" s="151"/>
      <c r="D8" s="175"/>
      <c r="E8" s="151"/>
      <c r="F8" s="152"/>
      <c r="G8" s="153">
        <f ca="1">IFERROR(NOW()-F8,"")</f>
        <v>45963.781523726851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45963.781523726851</v>
      </c>
      <c r="H9" s="152"/>
      <c r="I9" s="151" t="str">
        <f>IFERROR(VLOOKUP(D9,DB!A:F,6,0),"")</f>
        <v/>
      </c>
      <c r="J9" s="151" t="str">
        <f>IFERROR(VLOOKUP(D9,DB!A:G,7,0),"")</f>
        <v/>
      </c>
      <c r="K9" s="151"/>
      <c r="L9" s="151" t="str">
        <f>IFERROR(VLOOKUP(D9,DB!A:I,9,0),"")</f>
        <v/>
      </c>
    </row>
    <row r="10" spans="1:13" ht="15">
      <c r="A10" s="151"/>
      <c r="B10" s="151" t="str">
        <f>IFERROR(VLOOKUP(D10,DB!A:K,11,0),"")</f>
        <v/>
      </c>
      <c r="C10" s="151"/>
      <c r="D10" s="174"/>
      <c r="E10" s="151"/>
      <c r="F10" s="152"/>
      <c r="G10" s="153">
        <f ca="1">IFERROR(NOW()-F10,"")</f>
        <v>45963.781523726851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45963.781523726851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45963.781523726851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45963.781523726851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45963.781523726851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45963.781523726851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45963.781523726851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45963.781523726851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45963.781523726851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45963.781523726851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45963.781523726851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45963.781523726851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45963.781523726851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45963.781523726851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45963.781523726851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45963.781523726851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45963.781523726851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45963.781523726851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45963.781523726851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45963.781523726851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45963.781523726851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45963.781523726851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45963.781523726851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45963.781523726851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45963.781523726851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45963.781523726851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45963.781523726851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45963.781523726851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45963.781523726851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45963.781523726851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45963.781523726851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45963.781523726851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45963.781523726851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45963.781523726851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45963.781523726851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45963.781523726851</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45963.781523726851</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45963.781523726851</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45963.781523726851</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45963.781523726851</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45963.781523726851</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45963.781523726851</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45963.781523726851</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45963.781523726851</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45963.781523726851</v>
      </c>
      <c r="H54" s="152"/>
      <c r="I54" s="151" t="str">
        <f>IFERROR(VLOOKUP(D54,DB!A:F,6,0),"")</f>
        <v/>
      </c>
      <c r="J54" s="151" t="str">
        <f>IFERROR(VLOOKUP(D54,DB!A:G,7,0),"")</f>
        <v/>
      </c>
      <c r="K54" s="151"/>
      <c r="L54" s="151" t="str">
        <f>IFERROR(VLOOKUP(D54,DB!A:I,9,0),"")</f>
        <v/>
      </c>
    </row>
    <row r="55" spans="1:12" ht="15">
      <c r="A55" s="157"/>
      <c r="B55" s="157" t="str">
        <f>IFERROR(VLOOKUP(D55,DB!A:K,11,0),"")</f>
        <v/>
      </c>
      <c r="C55" s="157"/>
      <c r="D55" s="157"/>
      <c r="E55" s="157"/>
      <c r="F55" s="158"/>
      <c r="G55" s="159">
        <f ca="1">IFERROR(NOW()-F55,"")</f>
        <v>45963.781523726851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45963.781523726851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45963.781523726851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45963.781523726851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45963.781523726851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45963.781523726851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45963.781523726851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45963.781523726851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45963.781523726851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45963.781523726851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45963.781523726851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45963.781523726851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45963.781523726851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45963.781523726851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45963.781523726851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45963.781523726851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45963.781523726851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45963.781523726851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45963.781523726851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45963.781523726851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45963.781523726851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45963.781523726851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45963.781523726851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45963.781523726851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45963.781523726851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45963.781523726851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45963.781523726851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45963.781523726851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45963.781523726851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45963.781523726851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45963.781523726851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45963.781523726851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45963.781523726851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45963.781523726851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45963.781523726851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45963.781523726851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45963.781523726851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45963.781523726851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45963.781523726851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45963.781523726851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45963.781523726851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45963.781523726851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45963.781523726851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45963.781523726851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45963.781523726851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45963.781523726851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45963.781523726851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45963.781523726851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45963.781523726851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45963.781523726851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45963.781523726851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45963.781523726851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45963.781523726851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45963.781523726851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45963.781523726851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45963.781523726851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45963.781523726851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45963.781523726851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45963.781523726851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45963.781523726851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45963.781523726851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45963.781523726851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45963.781523726851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45963.781523726851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45963.781523726851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45963.781523726851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45963.781523726851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45963.781523726851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45963.781523726851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45963.781523726851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45963.781523726851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45963.781523726851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45963.781523726851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45963.781523726851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45963.781523726851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45963.781523726851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45963.781523726851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45963.781523726851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45963.781523726851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45963.781523726851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45963.781523726851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45963.781523726851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45963.781523726851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45963.781523726851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45963.781523726851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45963.781523726851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45963.781523726851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45963.781523726851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45963.781523726851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45963.781523726851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45963.781523726851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45963.781523726851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45963.781523726851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45963.781523726851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45963.781523726851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45963.781523726851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45963.781523726851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45963.781523726851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45963.781523726851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45963.781523726851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45963.781523726851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45963.781523726851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45963.781523726851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45963.781523726851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45963.781523726851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45963.781523726851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45963.781523726851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45963.781523726851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45963.781523726851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45963.781523726851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45963.781523726851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45963.781523726851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45963.781523726851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45963.781523726851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45963.781523726851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45963.781523726851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45963.781523726851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45963.781523726851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45963.781523726851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45963.781523726851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45963.781523726851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45963.781523726851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45963.781523726851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45963.781523726851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45963.781523726851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45963.781523726851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45963.781523726851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45963.781523726851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45963.781523726851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45963.781523726851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45963.781523726851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45963.781523726851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45963.781523726851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45963.781523726851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45963.781523726851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45963.781523726851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45963.781523726851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45963.781523726851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45963.781523726851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45963.781523726851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45963.781523726851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45963.781523726851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45963.781523726851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45963.781523726851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45963.781523726851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45963.781523726851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45963.781523726851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45963.781523726851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45963.781523726851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45963.781523726851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45963.781523726851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45963.781523726851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45963.781523726851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45963.781523726851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45963.781523726851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45963.781523726851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45963.781523726851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45963.781523726851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45963.781523726851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45963.781523726851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45963.781523726851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45963.781523726851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45963.781523726851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45963.781523726851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45963.781523726851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45963.781523726851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45963.781523726851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45963.781523726851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45963.781523726851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45963.781523726851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45963.781523726851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45963.781523726851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45963.781523726851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45963.781523726851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45963.781523726851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45963.781523726851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45963.781523726851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45963.781523726851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45963.781523726851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45963.781523726851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45963.781523726851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45963.781523726851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45963.781523726851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45963.781523726851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45963.781523726851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45963.781523726851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45963.781523726851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45963.781523726851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45963.781523726851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45963.781523726851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45963.781523726851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45963.781523726851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45963.781523726851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45963.781523726851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45963.781523726851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45963.781523726851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45963.781523726851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45963.781523726851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45963.781523726851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45963.781523726851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45963.781523726851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45963.781523726851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45963.781523726851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45963.781523726851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45963.781523726851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45963.781523726851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45963.781523726851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45963.781523726851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45963.781523726851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45963.781523726851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45963.781523726851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45963.781523726851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45963.781523726851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45963.781523726851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45963.781523726851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45963.781523726851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45963.781523726851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45963.781523726851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45963.781523726851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45963.781523726851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45963.781523726851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45963.781523726851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45963.781523726851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45963.781523726851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45963.781523726851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45963.781523726851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45963.781523726851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45963.781523726851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45963.781523726851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45963.781523726851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45963.781523726851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45963.781523726851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45963.781523726851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45963.781523726851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45963.781523726851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45963.781523726851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45963.781523726851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45963.781523726851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45963.781523726851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45963.781523726851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45963.781523726851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45963.781523726851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45963.781523726851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45963.781523726851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45963.781523726851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45963.781523726851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45963.781523726851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45963.781523726851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45963.781523726851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45963.781523726851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45963.781523726851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45963.781523726851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45963.781523726851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45963.781523726851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45963.781523726851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45963.781523726851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45963.781523726851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45963.781523726851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45963.781523726851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45963.781523726851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45963.781523726851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45963.781523726851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45963.781523726851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45963.781523726851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45963.781523726851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45963.781523726851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45963.781523726851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45963.781523726851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45963.781523726851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45963.781523726851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45963.781523726851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45963.781523726851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45963.781523726851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45963.781523726851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45963.781523726851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45963.781523726851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45963.781523726851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45963.781523726851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45963.781523726851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45963.781523726851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45963.781523726851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45963.781523726851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45963.781523726851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45963.781523726851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45963.781523726851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45963.781523726851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45963.781523726851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45963.781523726851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45963.781523726851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45963.781523726851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45963.781523726851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45963.781523726851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45963.781523726851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45963.781523726851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45963.781523726851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45963.781523726851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45963.781523726851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45963.781523726851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45963.781523726851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45963.781523726851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45963.781523726851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45963.781523726851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45963.781523726851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45963.781523726851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45963.781523726851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45963.781523726851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45963.781523726851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45963.781523726851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45963.781523726851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45963.781523726851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45963.781523726851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45963.781523726851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45963.781523726851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45963.781523726851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45963.781523726851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45963.781523726851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45963.781523726851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45963.781523726851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45963.781523726851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45963.781523726851</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45963.781523726851</v>
      </c>
      <c r="H375" s="158"/>
      <c r="I375" s="157" t="str">
        <f>IFERROR(VLOOKUP(D375,DB!A:F,6,0),"")</f>
        <v/>
      </c>
      <c r="J375" s="157" t="str">
        <f>IFERROR(VLOOKUP(D375,DB!A:G,7,0),"")</f>
        <v/>
      </c>
      <c r="K375" s="157"/>
      <c r="L375" s="157" t="str">
        <f>IFERROR(VLOOKUP(D375,DB!A:I,9,0),"")</f>
        <v/>
      </c>
    </row>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5" ht="15"/>
    <row r="486" ht="15"/>
    <row r="488" ht="15"/>
    <row r="489" ht="15"/>
    <row r="490" ht="15"/>
    <row r="491" ht="15"/>
    <row r="493" ht="15"/>
    <row r="494" ht="15"/>
    <row r="501" ht="15"/>
    <row r="502" ht="15"/>
    <row r="503" ht="15"/>
    <row r="504" ht="15"/>
    <row r="505" ht="15"/>
    <row r="506" ht="15"/>
    <row r="509" ht="15"/>
    <row r="510" ht="15"/>
    <row r="511" ht="15"/>
    <row r="512" ht="15"/>
    <row r="513" ht="15"/>
    <row r="514" ht="15"/>
    <row r="515" ht="15"/>
    <row r="516" ht="15"/>
    <row r="517" ht="15"/>
    <row r="518" ht="15"/>
    <row r="519" ht="15"/>
    <row r="520"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6" ht="15"/>
    <row r="577" ht="15"/>
    <row r="614" ht="15"/>
    <row r="615" ht="15"/>
    <row r="616" ht="15"/>
    <row r="617" ht="15"/>
    <row r="618" ht="15"/>
    <row r="619" ht="15"/>
    <row r="620" ht="15"/>
    <row r="621" ht="15"/>
    <row r="622" ht="15"/>
    <row r="623"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8" ht="15"/>
    <row r="709"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913" ht="15"/>
    <row r="914" ht="15"/>
    <row r="915" ht="15"/>
    <row r="916" ht="15"/>
    <row r="917" ht="15"/>
    <row r="918" ht="15"/>
    <row r="924" ht="15"/>
    <row r="925" ht="15"/>
    <row r="926" ht="15"/>
    <row r="927" ht="15"/>
    <row r="928" ht="15"/>
    <row r="929" ht="15"/>
    <row r="930"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1" ht="15"/>
    <row r="982" ht="15"/>
    <row r="988" ht="15"/>
    <row r="989" ht="15"/>
    <row r="991" ht="15"/>
    <row r="992" ht="15"/>
    <row r="993" ht="15"/>
    <row r="994" ht="15"/>
    <row r="995" ht="15"/>
    <row r="996" ht="15"/>
    <row r="997" ht="15"/>
    <row r="999" ht="15"/>
    <row r="1000" ht="15"/>
    <row r="1001"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9" ht="15"/>
    <row r="1100" ht="15"/>
    <row r="1101" ht="15"/>
    <row r="1102" ht="15"/>
    <row r="1103" ht="15"/>
    <row r="1104" ht="15"/>
    <row r="1105" ht="15"/>
    <row r="1107" ht="15"/>
    <row r="1108" ht="15"/>
    <row r="1109" ht="15"/>
    <row r="1110" ht="15"/>
    <row r="1111" ht="15"/>
    <row r="1112" ht="15"/>
    <row r="1113" ht="15"/>
    <row r="1114" ht="15"/>
    <row r="1115" ht="15"/>
    <row r="1116" ht="15"/>
    <row r="1117" ht="15"/>
    <row r="1119" ht="15"/>
    <row r="1120" ht="15"/>
    <row r="1121" ht="15"/>
    <row r="1122" ht="15"/>
    <row r="1123" ht="15"/>
    <row r="1124" ht="15"/>
    <row r="1125" ht="15"/>
    <row r="1126" ht="15"/>
    <row r="1127" ht="15"/>
    <row r="1128" ht="15"/>
    <row r="1136" ht="15"/>
    <row r="1137" ht="15"/>
    <row r="1140" ht="15"/>
    <row r="1141" ht="15"/>
    <row r="1142" ht="15"/>
    <row r="1143" ht="15"/>
    <row r="1144" ht="15"/>
    <row r="1145" ht="15"/>
    <row r="1146" ht="15"/>
    <row r="1147" ht="15"/>
    <row r="1150" ht="15"/>
    <row r="1151" ht="15"/>
    <row r="1152" ht="15"/>
    <row r="1153" ht="15"/>
    <row r="1154" ht="15"/>
    <row r="1155" ht="15"/>
    <row r="1156" ht="15"/>
    <row r="1157" ht="15"/>
    <row r="1158" ht="15"/>
    <row r="1159" ht="15"/>
    <row r="1160" ht="15"/>
    <row r="1161" ht="15"/>
    <row r="1163" ht="15"/>
    <row r="1164" ht="15"/>
    <row r="1165" ht="15"/>
    <row r="1168" ht="15"/>
    <row r="1170" ht="15"/>
    <row r="1172" ht="15"/>
    <row r="1175" ht="15"/>
    <row r="1176" ht="15"/>
    <row r="1177" ht="15"/>
    <row r="1179" ht="15"/>
    <row r="1181" ht="15"/>
    <row r="1182" ht="15"/>
    <row r="1183" ht="15"/>
    <row r="1184" ht="15"/>
    <row r="1185" ht="15"/>
    <row r="1187" ht="15"/>
    <row r="1188" ht="15"/>
    <row r="1189" ht="15"/>
    <row r="1190" ht="15"/>
    <row r="1192" ht="15"/>
    <row r="1194" ht="15"/>
    <row r="1195" ht="15"/>
    <row r="1197" ht="15"/>
    <row r="1198" ht="15"/>
    <row r="1199" ht="15"/>
    <row r="1200" ht="15"/>
    <row r="1202" ht="15"/>
    <row r="1204" ht="15"/>
    <row r="1205" ht="15"/>
    <row r="1206" ht="15"/>
    <row r="1207" ht="15"/>
    <row r="1209" ht="15"/>
    <row r="1210" ht="15"/>
    <row r="1211" ht="15"/>
    <row r="1212" ht="15"/>
    <row r="1213" ht="15"/>
    <row r="1214" ht="15"/>
    <row r="1215" ht="15"/>
    <row r="1218" ht="15"/>
    <row r="1220" ht="15"/>
    <row r="1221" ht="15"/>
    <row r="1222" ht="15"/>
    <row r="1223" ht="15"/>
    <row r="1224" ht="15"/>
    <row r="1225" ht="15"/>
    <row r="1226" ht="15"/>
    <row r="1227" ht="15"/>
    <row r="1230" ht="15"/>
    <row r="1231" ht="15"/>
    <row r="1233" ht="15"/>
    <row r="1235" ht="15"/>
    <row r="1236" ht="15"/>
    <row r="1237" ht="15"/>
    <row r="1238" ht="15"/>
    <row r="1239" ht="15"/>
    <row r="1243" ht="15"/>
    <row r="1244" ht="15"/>
    <row r="1246" ht="15"/>
    <row r="1247" ht="15"/>
    <row r="1250" ht="15"/>
    <row r="1251" ht="15"/>
    <row r="1255" ht="15"/>
    <row r="1262" ht="15"/>
    <row r="1264" ht="15"/>
    <row r="1265" ht="15"/>
    <row r="1266" ht="15"/>
    <row r="1273" ht="15"/>
  </sheetData>
  <dataValidations count="2">
    <dataValidation allowBlank="1" showInputMessage="1" showErrorMessage="1" sqref="E1" xr:uid="{920C6338-E771-4DAE-8C89-92A9093EA4DE}"/>
    <dataValidation type="list" allowBlank="1" showInputMessage="1" showErrorMessage="1" sqref="E2:E3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5"/>
  <sheetViews>
    <sheetView workbookViewId="0">
      <selection activeCell="A3" sqref="A3:X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39123</v>
      </c>
      <c r="B2" s="102" t="str">
        <f>IFERROR(VLOOKUP(D2,DB!A:K,11,0),"")</f>
        <v>R6</v>
      </c>
      <c r="C2" s="104">
        <v>1</v>
      </c>
      <c r="D2" s="102" t="s">
        <v>34850</v>
      </c>
      <c r="E2" s="102" t="s">
        <v>39124</v>
      </c>
      <c r="F2" s="106">
        <v>45963.62945601852</v>
      </c>
      <c r="G2" s="76">
        <f ca="1">IFERROR(NOW()-F2,"-")</f>
        <v>0.15206770833174232</v>
      </c>
      <c r="H2" s="106">
        <v>45963.634062500001</v>
      </c>
      <c r="I2" s="102" t="str">
        <f>IFERROR(VLOOKUP(D2,DB!A:F,6,0),"")</f>
        <v>SCECO</v>
      </c>
      <c r="J2" s="169" t="str">
        <f>IFERROR(VLOOKUP(D2,DB!A:G,7,0),"")</f>
        <v>In progress</v>
      </c>
      <c r="K2" s="107" t="s">
        <v>39125</v>
      </c>
      <c r="L2" s="108" t="str">
        <f>IFERROR(VLOOKUP(D2,DB!A:I,9,0),"")</f>
        <v>Latis</v>
      </c>
    </row>
    <row r="3" spans="1:16383" ht="31.5" customHeight="1">
      <c r="A3" s="168" t="s">
        <v>39126</v>
      </c>
      <c r="B3" s="169" t="s">
        <v>5398</v>
      </c>
      <c r="C3" s="170">
        <v>1</v>
      </c>
      <c r="D3" s="169" t="s">
        <v>39127</v>
      </c>
      <c r="E3" s="102" t="s">
        <v>39021</v>
      </c>
      <c r="F3" s="171">
        <v>45963.66202546296</v>
      </c>
      <c r="G3" s="115">
        <f ca="1">IFERROR(NOW()-F3,"-")</f>
        <v>0.11949826389172813</v>
      </c>
      <c r="H3" s="171">
        <v>45963.656076388892</v>
      </c>
      <c r="I3" s="169" t="str">
        <f>IFERROR(VLOOKUP(D3,DB!A:F,6,0),"")</f>
        <v/>
      </c>
      <c r="J3" s="169" t="str">
        <f>IFERROR(VLOOKUP(D3,DB!A:G,7,0),"")</f>
        <v/>
      </c>
      <c r="K3" s="172" t="s">
        <v>39128</v>
      </c>
      <c r="L3" s="173" t="s">
        <v>39129</v>
      </c>
    </row>
    <row r="4" spans="1:16383" ht="31.5" customHeight="1">
      <c r="A4" s="168"/>
      <c r="B4" s="169" t="str">
        <f>IFERROR(VLOOKUP(D4,DB!A:K,11,0),"")</f>
        <v/>
      </c>
      <c r="C4" s="170"/>
      <c r="D4" s="169"/>
      <c r="E4" s="102"/>
      <c r="F4" s="171"/>
      <c r="G4" s="115">
        <f t="shared" ref="G4:G25" ca="1" si="0">IFERROR(NOW()-F4,"-")</f>
        <v>45963.781523726851</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45963.781523726851</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45963.781523726851</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45963.781523726851</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45963.781523726851</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45963.781523726851</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45963.781523726851</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45963.781523726851</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45963.781523726851</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45963.781523726851</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45963.781523726851</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45963.781523726851</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45963.781523726851</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45963.781523726851</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45963.781523726851</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45963.781523726851</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45963.781523726851</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45963.781523726851</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45963.781523726851</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45963.781523726851</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t="shared" ca="1" si="0"/>
        <v>45963.781523726851</v>
      </c>
      <c r="H24" s="171"/>
      <c r="I24" s="169" t="str">
        <f>IFERROR(VLOOKUP(D24,DB!A:F,6,0),"")</f>
        <v/>
      </c>
      <c r="J24" s="169" t="str">
        <f>IFERROR(VLOOKUP(D24,DB!A:G,7,0),"")</f>
        <v/>
      </c>
      <c r="K24" s="172"/>
      <c r="L24" s="173" t="str">
        <f>IFERROR(VLOOKUP(D24,DB!A:I,9,0),"")</f>
        <v/>
      </c>
    </row>
    <row r="25" spans="1:12" ht="31.5" customHeight="1">
      <c r="A25" s="168"/>
      <c r="B25" s="169" t="str">
        <f>IFERROR(VLOOKUP(D25,DB!A:K,11,0),"")</f>
        <v/>
      </c>
      <c r="C25" s="170"/>
      <c r="D25" s="169"/>
      <c r="E25" s="102"/>
      <c r="F25" s="171"/>
      <c r="G25" s="115">
        <f t="shared" ca="1" si="0"/>
        <v>45963.781523726851</v>
      </c>
      <c r="H25" s="171"/>
      <c r="I25" s="169" t="str">
        <f>IFERROR(VLOOKUP(D25,DB!A:F,6,0),"")</f>
        <v/>
      </c>
      <c r="J25" s="169" t="str">
        <f>IFERROR(VLOOKUP(D25,DB!A:G,7,0),"")</f>
        <v/>
      </c>
      <c r="K25" s="172"/>
      <c r="L25" s="173" t="str">
        <f>IFERROR(VLOOKUP(D25,DB!A:I,9,0),"")</f>
        <v/>
      </c>
    </row>
    <row r="26" spans="1:12" ht="31.5" customHeight="1">
      <c r="A26" s="103"/>
      <c r="B26" s="102" t="str">
        <f>IFERROR(VLOOKUP(D26,DB!A:K,11,0),"")</f>
        <v/>
      </c>
      <c r="C26" s="104"/>
      <c r="D26" s="102"/>
      <c r="E26" s="105"/>
      <c r="F26" s="106"/>
      <c r="G26" s="76">
        <f ca="1">IFERROR(NOW()-F26,"-")</f>
        <v>45963.781523726851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45963.781523726851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45963.781523726851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45963.781523726851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45963.781523726851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45963.781523726851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45963.781523726851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45963.781523726851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45963.781523726851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45963.781523726851</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45963.781523726851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45963.781523726851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45963.781523726851</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45963.781523726851</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45963.781523726851</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45963.781523726851</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45963.781523726851</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45963.781523726851</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45963.781523726851</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45963.781523726851</v>
      </c>
      <c r="H45" s="106"/>
      <c r="I45" s="102" t="str">
        <f>IFERROR(VLOOKUP(D45,DB!A:F,6,0),"")</f>
        <v/>
      </c>
      <c r="J45" s="101" t="str">
        <f>IFERROR(VLOOKUP(D45,DB!A:G,7,0),"")</f>
        <v/>
      </c>
      <c r="K45" s="107"/>
      <c r="L45" s="108" t="str">
        <f>IFERROR(VLOOKUP(D45,DB!A:I,9,0),"")</f>
        <v/>
      </c>
    </row>
  </sheetData>
  <dataValidations count="2">
    <dataValidation allowBlank="1" showInputMessage="1" showErrorMessage="1" sqref="E1" xr:uid="{380493DB-286A-4683-AF55-C78F04945A49}"/>
    <dataValidation type="list" allowBlank="1" showInputMessage="1" showErrorMessage="1" sqref="E4:E45 E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2025-11-02T15:47:01Z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